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14085"/>
  </bookViews>
  <sheets>
    <sheet name="Efficiency" sheetId="2" r:id="rId1"/>
    <sheet name="BWR" sheetId="4" r:id="rId2"/>
    <sheet name="Net Work" sheetId="3" r:id="rId3"/>
    <sheet name="Output" sheetId="5" r:id="rId4"/>
    <sheet name="Parametric" sheetId="1" r:id="rId5"/>
    <sheet name="Sheet1" sheetId="6" r:id="rId6"/>
    <sheet name="Sheet2" sheetId="7" r:id="rId7"/>
    <sheet name="Sheet3" sheetId="8" r:id="rId8"/>
    <sheet name="Sheet4" sheetId="9" r:id="rId9"/>
  </sheets>
  <calcPr calcId="145621"/>
</workbook>
</file>

<file path=xl/calcChain.xml><?xml version="1.0" encoding="utf-8"?>
<calcChain xmlns="http://schemas.openxmlformats.org/spreadsheetml/2006/main">
  <c r="I27" i="1" l="1"/>
  <c r="C5" i="7" l="1"/>
  <c r="C9" i="7"/>
  <c r="C13" i="7"/>
  <c r="C17" i="7"/>
  <c r="C21" i="7"/>
  <c r="B23" i="7"/>
  <c r="C3" i="7" s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2" i="6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D4" i="6"/>
  <c r="E4" i="6" s="1"/>
  <c r="D8" i="6"/>
  <c r="E8" i="6" s="1"/>
  <c r="D12" i="6"/>
  <c r="E12" i="6" s="1"/>
  <c r="D16" i="6"/>
  <c r="E16" i="6" s="1"/>
  <c r="D20" i="6"/>
  <c r="E20" i="6" s="1"/>
  <c r="D24" i="6"/>
  <c r="E24" i="6" s="1"/>
  <c r="D28" i="6"/>
  <c r="E28" i="6" s="1"/>
  <c r="D32" i="6"/>
  <c r="E32" i="6" s="1"/>
  <c r="D36" i="6"/>
  <c r="E36" i="6" s="1"/>
  <c r="D40" i="6"/>
  <c r="E40" i="6" s="1"/>
  <c r="D44" i="6"/>
  <c r="E44" i="6" s="1"/>
  <c r="D48" i="6"/>
  <c r="E48" i="6" s="1"/>
  <c r="D52" i="6"/>
  <c r="E52" i="6" s="1"/>
  <c r="D56" i="6"/>
  <c r="E56" i="6" s="1"/>
  <c r="D60" i="6"/>
  <c r="E60" i="6" s="1"/>
  <c r="D64" i="6"/>
  <c r="E64" i="6" s="1"/>
  <c r="D68" i="6"/>
  <c r="E68" i="6" s="1"/>
  <c r="D72" i="6"/>
  <c r="E72" i="6" s="1"/>
  <c r="D76" i="6"/>
  <c r="E76" i="6" s="1"/>
  <c r="B3" i="6"/>
  <c r="D3" i="6" s="1"/>
  <c r="E3" i="6" s="1"/>
  <c r="B4" i="6"/>
  <c r="B5" i="6"/>
  <c r="D5" i="6" s="1"/>
  <c r="E5" i="6" s="1"/>
  <c r="B6" i="6"/>
  <c r="D6" i="6" s="1"/>
  <c r="E6" i="6" s="1"/>
  <c r="B7" i="6"/>
  <c r="D7" i="6" s="1"/>
  <c r="E7" i="6" s="1"/>
  <c r="B8" i="6"/>
  <c r="B9" i="6"/>
  <c r="D9" i="6" s="1"/>
  <c r="E9" i="6" s="1"/>
  <c r="B10" i="6"/>
  <c r="D10" i="6" s="1"/>
  <c r="E10" i="6" s="1"/>
  <c r="B11" i="6"/>
  <c r="D11" i="6" s="1"/>
  <c r="E11" i="6" s="1"/>
  <c r="B12" i="6"/>
  <c r="B13" i="6"/>
  <c r="D13" i="6" s="1"/>
  <c r="E13" i="6" s="1"/>
  <c r="B14" i="6"/>
  <c r="D14" i="6" s="1"/>
  <c r="E14" i="6" s="1"/>
  <c r="B15" i="6"/>
  <c r="D15" i="6" s="1"/>
  <c r="E15" i="6" s="1"/>
  <c r="B16" i="6"/>
  <c r="B17" i="6"/>
  <c r="D17" i="6" s="1"/>
  <c r="E17" i="6" s="1"/>
  <c r="B18" i="6"/>
  <c r="D18" i="6" s="1"/>
  <c r="E18" i="6" s="1"/>
  <c r="B19" i="6"/>
  <c r="D19" i="6" s="1"/>
  <c r="E19" i="6" s="1"/>
  <c r="B20" i="6"/>
  <c r="B21" i="6"/>
  <c r="D21" i="6" s="1"/>
  <c r="E21" i="6" s="1"/>
  <c r="B22" i="6"/>
  <c r="D22" i="6" s="1"/>
  <c r="E22" i="6" s="1"/>
  <c r="B23" i="6"/>
  <c r="D23" i="6" s="1"/>
  <c r="E23" i="6" s="1"/>
  <c r="B24" i="6"/>
  <c r="B25" i="6"/>
  <c r="D25" i="6" s="1"/>
  <c r="E25" i="6" s="1"/>
  <c r="B26" i="6"/>
  <c r="D26" i="6" s="1"/>
  <c r="E26" i="6" s="1"/>
  <c r="B27" i="6"/>
  <c r="D27" i="6" s="1"/>
  <c r="E27" i="6" s="1"/>
  <c r="B28" i="6"/>
  <c r="B29" i="6"/>
  <c r="D29" i="6" s="1"/>
  <c r="E29" i="6" s="1"/>
  <c r="B30" i="6"/>
  <c r="D30" i="6" s="1"/>
  <c r="E30" i="6" s="1"/>
  <c r="B31" i="6"/>
  <c r="D31" i="6" s="1"/>
  <c r="E31" i="6" s="1"/>
  <c r="B32" i="6"/>
  <c r="B33" i="6"/>
  <c r="D33" i="6" s="1"/>
  <c r="E33" i="6" s="1"/>
  <c r="B34" i="6"/>
  <c r="D34" i="6" s="1"/>
  <c r="E34" i="6" s="1"/>
  <c r="B35" i="6"/>
  <c r="D35" i="6" s="1"/>
  <c r="E35" i="6" s="1"/>
  <c r="B36" i="6"/>
  <c r="B37" i="6"/>
  <c r="D37" i="6" s="1"/>
  <c r="E37" i="6" s="1"/>
  <c r="B38" i="6"/>
  <c r="D38" i="6" s="1"/>
  <c r="E38" i="6" s="1"/>
  <c r="B39" i="6"/>
  <c r="D39" i="6" s="1"/>
  <c r="E39" i="6" s="1"/>
  <c r="B40" i="6"/>
  <c r="B41" i="6"/>
  <c r="D41" i="6" s="1"/>
  <c r="E41" i="6" s="1"/>
  <c r="B42" i="6"/>
  <c r="D42" i="6" s="1"/>
  <c r="E42" i="6" s="1"/>
  <c r="B43" i="6"/>
  <c r="D43" i="6" s="1"/>
  <c r="E43" i="6" s="1"/>
  <c r="B44" i="6"/>
  <c r="B45" i="6"/>
  <c r="D45" i="6" s="1"/>
  <c r="E45" i="6" s="1"/>
  <c r="B46" i="6"/>
  <c r="D46" i="6" s="1"/>
  <c r="E46" i="6" s="1"/>
  <c r="B47" i="6"/>
  <c r="D47" i="6" s="1"/>
  <c r="E47" i="6" s="1"/>
  <c r="B48" i="6"/>
  <c r="B49" i="6"/>
  <c r="D49" i="6" s="1"/>
  <c r="E49" i="6" s="1"/>
  <c r="B50" i="6"/>
  <c r="D50" i="6" s="1"/>
  <c r="E50" i="6" s="1"/>
  <c r="B51" i="6"/>
  <c r="D51" i="6" s="1"/>
  <c r="E51" i="6" s="1"/>
  <c r="B52" i="6"/>
  <c r="B53" i="6"/>
  <c r="D53" i="6" s="1"/>
  <c r="E53" i="6" s="1"/>
  <c r="B54" i="6"/>
  <c r="D54" i="6" s="1"/>
  <c r="E54" i="6" s="1"/>
  <c r="B55" i="6"/>
  <c r="D55" i="6" s="1"/>
  <c r="E55" i="6" s="1"/>
  <c r="B56" i="6"/>
  <c r="B57" i="6"/>
  <c r="D57" i="6" s="1"/>
  <c r="E57" i="6" s="1"/>
  <c r="B58" i="6"/>
  <c r="D58" i="6" s="1"/>
  <c r="E58" i="6" s="1"/>
  <c r="B59" i="6"/>
  <c r="D59" i="6" s="1"/>
  <c r="E59" i="6" s="1"/>
  <c r="B60" i="6"/>
  <c r="B61" i="6"/>
  <c r="D61" i="6" s="1"/>
  <c r="E61" i="6" s="1"/>
  <c r="B62" i="6"/>
  <c r="D62" i="6" s="1"/>
  <c r="E62" i="6" s="1"/>
  <c r="B63" i="6"/>
  <c r="D63" i="6" s="1"/>
  <c r="E63" i="6" s="1"/>
  <c r="B64" i="6"/>
  <c r="B65" i="6"/>
  <c r="D65" i="6" s="1"/>
  <c r="E65" i="6" s="1"/>
  <c r="B66" i="6"/>
  <c r="D66" i="6" s="1"/>
  <c r="E66" i="6" s="1"/>
  <c r="B67" i="6"/>
  <c r="D67" i="6" s="1"/>
  <c r="E67" i="6" s="1"/>
  <c r="B68" i="6"/>
  <c r="B69" i="6"/>
  <c r="D69" i="6" s="1"/>
  <c r="E69" i="6" s="1"/>
  <c r="B70" i="6"/>
  <c r="D70" i="6" s="1"/>
  <c r="E70" i="6" s="1"/>
  <c r="B71" i="6"/>
  <c r="D71" i="6" s="1"/>
  <c r="E71" i="6" s="1"/>
  <c r="B72" i="6"/>
  <c r="B73" i="6"/>
  <c r="D73" i="6" s="1"/>
  <c r="E73" i="6" s="1"/>
  <c r="B74" i="6"/>
  <c r="D74" i="6" s="1"/>
  <c r="E74" i="6" s="1"/>
  <c r="B75" i="6"/>
  <c r="D75" i="6" s="1"/>
  <c r="E75" i="6" s="1"/>
  <c r="B76" i="6"/>
  <c r="B2" i="6"/>
  <c r="D2" i="6" s="1"/>
  <c r="E2" i="6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7" i="1"/>
  <c r="C22" i="7" l="1"/>
  <c r="C18" i="7"/>
  <c r="C14" i="7"/>
  <c r="C10" i="7"/>
  <c r="C6" i="7"/>
  <c r="C20" i="7"/>
  <c r="C16" i="7"/>
  <c r="C12" i="7"/>
  <c r="C8" i="7"/>
  <c r="C4" i="7"/>
  <c r="C2" i="7"/>
  <c r="C19" i="7"/>
  <c r="C15" i="7"/>
  <c r="C11" i="7"/>
  <c r="C7" i="7"/>
</calcChain>
</file>

<file path=xl/sharedStrings.xml><?xml version="1.0" encoding="utf-8"?>
<sst xmlns="http://schemas.openxmlformats.org/spreadsheetml/2006/main" count="92" uniqueCount="67">
  <si>
    <t>T1 [K]</t>
  </si>
  <si>
    <t>T2 [K]</t>
  </si>
  <si>
    <t>p2 [kPa]</t>
  </si>
  <si>
    <t>T3 [K]</t>
  </si>
  <si>
    <t>mDotFuel [kg/s]</t>
  </si>
  <si>
    <t>p4 [kPa]</t>
  </si>
  <si>
    <t>T5 [K]</t>
  </si>
  <si>
    <t>T6 [K]</t>
  </si>
  <si>
    <t>WdotComp [kW]</t>
  </si>
  <si>
    <t>WdotTurb [kW]</t>
  </si>
  <si>
    <t>QdotRegn [kW]</t>
  </si>
  <si>
    <t>WdotNet [kW]</t>
  </si>
  <si>
    <t>BWR [%]</t>
  </si>
  <si>
    <t>T7 [K]</t>
  </si>
  <si>
    <t>Mass flow</t>
  </si>
  <si>
    <t>Power</t>
  </si>
  <si>
    <t>Efficiency</t>
  </si>
  <si>
    <t>T6</t>
  </si>
  <si>
    <t>T7</t>
  </si>
  <si>
    <t>Percent Load</t>
  </si>
  <si>
    <t>N2</t>
  </si>
  <si>
    <t>H2O</t>
  </si>
  <si>
    <t>O2</t>
  </si>
  <si>
    <t>CO2</t>
  </si>
  <si>
    <t>NO</t>
  </si>
  <si>
    <t>OH</t>
  </si>
  <si>
    <t>NO2</t>
  </si>
  <si>
    <t>O</t>
  </si>
  <si>
    <t>N2O</t>
  </si>
  <si>
    <t>O3</t>
  </si>
  <si>
    <t>N</t>
  </si>
  <si>
    <t>HCN</t>
  </si>
  <si>
    <t>CN</t>
  </si>
  <si>
    <t>CH4</t>
  </si>
  <si>
    <t>CH3</t>
  </si>
  <si>
    <t>C2N2</t>
  </si>
  <si>
    <t>C2H2</t>
  </si>
  <si>
    <t>C2H8</t>
  </si>
  <si>
    <t>Species</t>
  </si>
  <si>
    <t>Mole Fraction</t>
  </si>
  <si>
    <t>Changing System Properties</t>
  </si>
  <si>
    <t>effOverall of Power System [%]</t>
  </si>
  <si>
    <t>Complete Efficiency for System</t>
  </si>
  <si>
    <t>Ambient Temperature</t>
  </si>
  <si>
    <t>Overall Efficiency</t>
  </si>
  <si>
    <t>Parameter</t>
  </si>
  <si>
    <t>Value</t>
  </si>
  <si>
    <t>Air Flow</t>
  </si>
  <si>
    <t>Water Flow</t>
  </si>
  <si>
    <t>Water Pressure</t>
  </si>
  <si>
    <t>Output Power</t>
  </si>
  <si>
    <t>BWR</t>
  </si>
  <si>
    <t>Compressor Power</t>
  </si>
  <si>
    <t>Turbine Output</t>
  </si>
  <si>
    <t>Thermal Efficiency</t>
  </si>
  <si>
    <t>Exhaust Temperature</t>
  </si>
  <si>
    <t>55 kg/s</t>
  </si>
  <si>
    <t>Fuel Flow</t>
  </si>
  <si>
    <t>.8004 kg/s</t>
  </si>
  <si>
    <t>3.04 kg/s</t>
  </si>
  <si>
    <t>20 BAR</t>
  </si>
  <si>
    <t>19.306 MW</t>
  </si>
  <si>
    <t>18.151MW</t>
  </si>
  <si>
    <t>37.456MW</t>
  </si>
  <si>
    <t>583K</t>
  </si>
  <si>
    <t>Power Supplied to Heat System</t>
  </si>
  <si>
    <t>8.5MW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</si>
</sst>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1" fontId="0" fillId="0" borderId="0" xfId="0" applyNumberFormat="1"/>
    <xf numFmtId="0" fontId="0" fillId="0" borderId="10" xfId="0" applyBorder="1"/>
    <xf numFmtId="0" fontId="0" fillId="0" borderId="0" xfId="0" applyBorder="1" applyAlignment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16" fillId="0" borderId="15" xfId="0" applyFont="1" applyBorder="1"/>
    <xf numFmtId="0" fontId="16" fillId="0" borderId="16" xfId="0" applyFont="1" applyBorder="1"/>
    <xf numFmtId="0" fontId="0" fillId="0" borderId="14" xfId="0" applyBorder="1" applyAlignment="1">
      <alignment horizontal="right"/>
    </xf>
    <xf numFmtId="0" fontId="0" fillId="0" borderId="10" xfId="0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0" fillId="0" borderId="10" xfId="1" applyNumberFormat="1" applyFont="1" applyBorder="1"/>
    <xf numFmtId="172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worksheet" Target="worksheets/sheet1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Parametric!$A$3:$A$23</c:f>
              <c:numCache>
                <c:formatCode>General</c:formatCode>
                <c:ptCount val="21"/>
                <c:pt idx="0">
                  <c:v>278.5</c:v>
                </c:pt>
                <c:pt idx="1">
                  <c:v>279.82499999999999</c:v>
                </c:pt>
                <c:pt idx="2">
                  <c:v>281.14999999999998</c:v>
                </c:pt>
                <c:pt idx="3">
                  <c:v>282.474999999999</c:v>
                </c:pt>
                <c:pt idx="4">
                  <c:v>283.79999999999899</c:v>
                </c:pt>
                <c:pt idx="5">
                  <c:v>285.12499999999898</c:v>
                </c:pt>
                <c:pt idx="6">
                  <c:v>286.44999999999902</c:v>
                </c:pt>
                <c:pt idx="7">
                  <c:v>287.77499999999901</c:v>
                </c:pt>
                <c:pt idx="8">
                  <c:v>289.099999999999</c:v>
                </c:pt>
                <c:pt idx="9">
                  <c:v>290.42499999999899</c:v>
                </c:pt>
                <c:pt idx="10">
                  <c:v>291.74999999999898</c:v>
                </c:pt>
                <c:pt idx="11">
                  <c:v>293.07499999999902</c:v>
                </c:pt>
                <c:pt idx="12">
                  <c:v>294.39999999999901</c:v>
                </c:pt>
                <c:pt idx="13">
                  <c:v>295.724999999999</c:v>
                </c:pt>
                <c:pt idx="14">
                  <c:v>297.04999999999899</c:v>
                </c:pt>
                <c:pt idx="15">
                  <c:v>298.37499999999898</c:v>
                </c:pt>
                <c:pt idx="16">
                  <c:v>299.69999999999902</c:v>
                </c:pt>
                <c:pt idx="17">
                  <c:v>301.02499999999901</c:v>
                </c:pt>
                <c:pt idx="18">
                  <c:v>302.349999999999</c:v>
                </c:pt>
                <c:pt idx="19">
                  <c:v>303.67499999999899</c:v>
                </c:pt>
                <c:pt idx="20">
                  <c:v>304.99999999999898</c:v>
                </c:pt>
              </c:numCache>
            </c:numRef>
          </c:xVal>
          <c:yVal>
            <c:numRef>
              <c:f>Parametric!$I$27:$I$47</c:f>
              <c:numCache>
                <c:formatCode>0.000%</c:formatCode>
                <c:ptCount val="21"/>
                <c:pt idx="0">
                  <c:v>0.75759766861273337</c:v>
                </c:pt>
                <c:pt idx="1">
                  <c:v>0.7562732115731523</c:v>
                </c:pt>
                <c:pt idx="2">
                  <c:v>0.75494618063469254</c:v>
                </c:pt>
                <c:pt idx="3">
                  <c:v>0.75361603906921815</c:v>
                </c:pt>
                <c:pt idx="4">
                  <c:v>0.75228358002327422</c:v>
                </c:pt>
                <c:pt idx="5">
                  <c:v>0.75093398994446414</c:v>
                </c:pt>
                <c:pt idx="6">
                  <c:v>0.74971149335395126</c:v>
                </c:pt>
                <c:pt idx="7">
                  <c:v>0.74848716386742664</c:v>
                </c:pt>
                <c:pt idx="8">
                  <c:v>0.74725901325147703</c:v>
                </c:pt>
                <c:pt idx="9">
                  <c:v>0.74602948594313079</c:v>
                </c:pt>
                <c:pt idx="10">
                  <c:v>0.74479512500958123</c:v>
                </c:pt>
                <c:pt idx="11">
                  <c:v>0.74355730876736936</c:v>
                </c:pt>
                <c:pt idx="12">
                  <c:v>0.7423161381902309</c:v>
                </c:pt>
                <c:pt idx="13">
                  <c:v>0.74107232064694539</c:v>
                </c:pt>
                <c:pt idx="14">
                  <c:v>0.73970273927490027</c:v>
                </c:pt>
                <c:pt idx="15">
                  <c:v>0.73832783636298871</c:v>
                </c:pt>
                <c:pt idx="16">
                  <c:v>0.73694973570100064</c:v>
                </c:pt>
                <c:pt idx="17">
                  <c:v>0.73556910651003826</c:v>
                </c:pt>
                <c:pt idx="18">
                  <c:v>0.73418488963648953</c:v>
                </c:pt>
                <c:pt idx="19">
                  <c:v>0.73279783769104945</c:v>
                </c:pt>
                <c:pt idx="20">
                  <c:v>0.73140734714450717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77920"/>
        <c:axId val="144979840"/>
      </c:scatterChart>
      <c:valAx>
        <c:axId val="14497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979840"/>
        <c:crosses val="autoZero"/>
        <c:crossBetween val="midCat"/>
      </c:valAx>
      <c:valAx>
        <c:axId val="144979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0.000%" sourceLinked="1"/>
        <c:majorTickMark val="out"/>
        <c:minorTickMark val="none"/>
        <c:tickLblPos val="nextTo"/>
        <c:crossAx val="144977920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BWR</c:v>
          </c:tx>
          <c:marker>
            <c:symbol val="none"/>
          </c:marker>
          <c:xVal>
            <c:numRef>
              <c:f>Parametric!$A$3:$A$23</c:f>
              <c:numCache>
                <c:formatCode>General</c:formatCode>
                <c:ptCount val="21"/>
                <c:pt idx="0">
                  <c:v>278.5</c:v>
                </c:pt>
                <c:pt idx="1">
                  <c:v>279.82499999999999</c:v>
                </c:pt>
                <c:pt idx="2">
                  <c:v>281.14999999999998</c:v>
                </c:pt>
                <c:pt idx="3">
                  <c:v>282.474999999999</c:v>
                </c:pt>
                <c:pt idx="4">
                  <c:v>283.79999999999899</c:v>
                </c:pt>
                <c:pt idx="5">
                  <c:v>285.12499999999898</c:v>
                </c:pt>
                <c:pt idx="6">
                  <c:v>286.44999999999902</c:v>
                </c:pt>
                <c:pt idx="7">
                  <c:v>287.77499999999901</c:v>
                </c:pt>
                <c:pt idx="8">
                  <c:v>289.099999999999</c:v>
                </c:pt>
                <c:pt idx="9">
                  <c:v>290.42499999999899</c:v>
                </c:pt>
                <c:pt idx="10">
                  <c:v>291.74999999999898</c:v>
                </c:pt>
                <c:pt idx="11">
                  <c:v>293.07499999999902</c:v>
                </c:pt>
                <c:pt idx="12">
                  <c:v>294.39999999999901</c:v>
                </c:pt>
                <c:pt idx="13">
                  <c:v>295.724999999999</c:v>
                </c:pt>
                <c:pt idx="14">
                  <c:v>297.04999999999899</c:v>
                </c:pt>
                <c:pt idx="15">
                  <c:v>298.37499999999898</c:v>
                </c:pt>
                <c:pt idx="16">
                  <c:v>299.69999999999902</c:v>
                </c:pt>
                <c:pt idx="17">
                  <c:v>301.02499999999901</c:v>
                </c:pt>
                <c:pt idx="18">
                  <c:v>302.349999999999</c:v>
                </c:pt>
                <c:pt idx="19">
                  <c:v>303.67499999999899</c:v>
                </c:pt>
                <c:pt idx="20">
                  <c:v>304.99999999999898</c:v>
                </c:pt>
              </c:numCache>
            </c:numRef>
          </c:xVal>
          <c:yVal>
            <c:numRef>
              <c:f>Parametric!$G$27:$G$47</c:f>
              <c:numCache>
                <c:formatCode>General</c:formatCode>
                <c:ptCount val="21"/>
                <c:pt idx="0">
                  <c:v>45.018741808286102</c:v>
                </c:pt>
                <c:pt idx="1">
                  <c:v>45.237646190430802</c:v>
                </c:pt>
                <c:pt idx="2">
                  <c:v>45.456511693962597</c:v>
                </c:pt>
                <c:pt idx="3">
                  <c:v>45.675419041425201</c:v>
                </c:pt>
                <c:pt idx="4">
                  <c:v>45.8942394062286</c:v>
                </c:pt>
                <c:pt idx="5">
                  <c:v>46.114864166990998</c:v>
                </c:pt>
                <c:pt idx="6">
                  <c:v>46.319060077994301</c:v>
                </c:pt>
                <c:pt idx="7">
                  <c:v>46.523166205760397</c:v>
                </c:pt>
                <c:pt idx="8">
                  <c:v>46.727409726590402</c:v>
                </c:pt>
                <c:pt idx="9">
                  <c:v>46.931515854356398</c:v>
                </c:pt>
                <c:pt idx="10">
                  <c:v>47.135759375186403</c:v>
                </c:pt>
                <c:pt idx="11">
                  <c:v>47.339860396016</c:v>
                </c:pt>
                <c:pt idx="12">
                  <c:v>47.544061578695597</c:v>
                </c:pt>
                <c:pt idx="13">
                  <c:v>47.748257407329</c:v>
                </c:pt>
                <c:pt idx="14">
                  <c:v>47.9678519672213</c:v>
                </c:pt>
                <c:pt idx="15">
                  <c:v>48.187709946189599</c:v>
                </c:pt>
                <c:pt idx="16">
                  <c:v>48.407610016198497</c:v>
                </c:pt>
                <c:pt idx="17">
                  <c:v>48.6274312581724</c:v>
                </c:pt>
                <c:pt idx="18">
                  <c:v>48.8473314929211</c:v>
                </c:pt>
                <c:pt idx="19">
                  <c:v>49.067194825935701</c:v>
                </c:pt>
                <c:pt idx="20">
                  <c:v>49.2871002499908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98176"/>
        <c:axId val="145300096"/>
      </c:scatterChart>
      <c:valAx>
        <c:axId val="14529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Ambient</a:t>
                </a:r>
                <a:r>
                  <a:rPr lang="en-US" baseline="0"/>
                  <a:t> Temp (K)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300096"/>
        <c:crosses val="autoZero"/>
        <c:crossBetween val="midCat"/>
      </c:valAx>
      <c:valAx>
        <c:axId val="14530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BWR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29817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Net Work</c:v>
          </c:tx>
          <c:marker>
            <c:symbol val="none"/>
          </c:marker>
          <c:xVal>
            <c:numRef>
              <c:f>Parametric!$A$3:$A$23</c:f>
              <c:numCache>
                <c:formatCode>General</c:formatCode>
                <c:ptCount val="21"/>
                <c:pt idx="0">
                  <c:v>278.5</c:v>
                </c:pt>
                <c:pt idx="1">
                  <c:v>279.82499999999999</c:v>
                </c:pt>
                <c:pt idx="2">
                  <c:v>281.14999999999998</c:v>
                </c:pt>
                <c:pt idx="3">
                  <c:v>282.474999999999</c:v>
                </c:pt>
                <c:pt idx="4">
                  <c:v>283.79999999999899</c:v>
                </c:pt>
                <c:pt idx="5">
                  <c:v>285.12499999999898</c:v>
                </c:pt>
                <c:pt idx="6">
                  <c:v>286.44999999999902</c:v>
                </c:pt>
                <c:pt idx="7">
                  <c:v>287.77499999999901</c:v>
                </c:pt>
                <c:pt idx="8">
                  <c:v>289.099999999999</c:v>
                </c:pt>
                <c:pt idx="9">
                  <c:v>290.42499999999899</c:v>
                </c:pt>
                <c:pt idx="10">
                  <c:v>291.74999999999898</c:v>
                </c:pt>
                <c:pt idx="11">
                  <c:v>293.07499999999902</c:v>
                </c:pt>
                <c:pt idx="12">
                  <c:v>294.39999999999901</c:v>
                </c:pt>
                <c:pt idx="13">
                  <c:v>295.724999999999</c:v>
                </c:pt>
                <c:pt idx="14">
                  <c:v>297.04999999999899</c:v>
                </c:pt>
                <c:pt idx="15">
                  <c:v>298.37499999999898</c:v>
                </c:pt>
                <c:pt idx="16">
                  <c:v>299.69999999999902</c:v>
                </c:pt>
                <c:pt idx="17">
                  <c:v>301.02499999999901</c:v>
                </c:pt>
                <c:pt idx="18">
                  <c:v>302.349999999999</c:v>
                </c:pt>
                <c:pt idx="19">
                  <c:v>303.67499999999899</c:v>
                </c:pt>
                <c:pt idx="20">
                  <c:v>304.99999999999898</c:v>
                </c:pt>
              </c:numCache>
            </c:numRef>
          </c:xVal>
          <c:yVal>
            <c:numRef>
              <c:f>Parametric!$E$27:$E$47</c:f>
              <c:numCache>
                <c:formatCode>General</c:formatCode>
                <c:ptCount val="21"/>
                <c:pt idx="0">
                  <c:v>20594.903737685199</c:v>
                </c:pt>
                <c:pt idx="1">
                  <c:v>20512.9064384909</c:v>
                </c:pt>
                <c:pt idx="2">
                  <c:v>20430.923702464301</c:v>
                </c:pt>
                <c:pt idx="3">
                  <c:v>20348.9252925199</c:v>
                </c:pt>
                <c:pt idx="4">
                  <c:v>20266.959464578002</c:v>
                </c:pt>
                <c:pt idx="5">
                  <c:v>20184.3177452087</c:v>
                </c:pt>
                <c:pt idx="6">
                  <c:v>20107.8299515668</c:v>
                </c:pt>
                <c:pt idx="7">
                  <c:v>20031.375788969101</c:v>
                </c:pt>
                <c:pt idx="8">
                  <c:v>19954.870161617499</c:v>
                </c:pt>
                <c:pt idx="9">
                  <c:v>19878.415999019799</c:v>
                </c:pt>
                <c:pt idx="10">
                  <c:v>19801.910371668098</c:v>
                </c:pt>
                <c:pt idx="11">
                  <c:v>19725.458122028998</c:v>
                </c:pt>
                <c:pt idx="12">
                  <c:v>19648.9683537202</c:v>
                </c:pt>
                <c:pt idx="13">
                  <c:v>19572.4805909325</c:v>
                </c:pt>
                <c:pt idx="14">
                  <c:v>19490.224764655599</c:v>
                </c:pt>
                <c:pt idx="15">
                  <c:v>19407.870266745998</c:v>
                </c:pt>
                <c:pt idx="16">
                  <c:v>19325.500002356101</c:v>
                </c:pt>
                <c:pt idx="17">
                  <c:v>19243.159265405899</c:v>
                </c:pt>
                <c:pt idx="18">
                  <c:v>19160.788939307698</c:v>
                </c:pt>
                <c:pt idx="19">
                  <c:v>19078.432435877101</c:v>
                </c:pt>
                <c:pt idx="20">
                  <c:v>18996.060165966199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54656"/>
        <c:axId val="145256832"/>
      </c:scatterChart>
      <c:valAx>
        <c:axId val="1452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256832"/>
        <c:crosses val="autoZero"/>
        <c:crossBetween val="midCat"/>
      </c:valAx>
      <c:valAx>
        <c:axId val="145256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</a:t>
                </a:r>
                <a:r>
                  <a:rPr lang="en-US" baseline="0"/>
                  <a:t> Work (kW)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254656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Output Temp</a:t>
            </a:r>
            <a:r>
              <a:rPr lang="en-US" baseline="0"/>
              <a:t> vs. Ambient Temp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Parametric!$A$3:$A$23</c:f>
              <c:numCache>
                <c:formatCode>General</c:formatCode>
                <c:ptCount val="21"/>
                <c:pt idx="0">
                  <c:v>278.5</c:v>
                </c:pt>
                <c:pt idx="1">
                  <c:v>279.82499999999999</c:v>
                </c:pt>
                <c:pt idx="2">
                  <c:v>281.14999999999998</c:v>
                </c:pt>
                <c:pt idx="3">
                  <c:v>282.474999999999</c:v>
                </c:pt>
                <c:pt idx="4">
                  <c:v>283.79999999999899</c:v>
                </c:pt>
                <c:pt idx="5">
                  <c:v>285.12499999999898</c:v>
                </c:pt>
                <c:pt idx="6">
                  <c:v>286.44999999999902</c:v>
                </c:pt>
                <c:pt idx="7">
                  <c:v>287.77499999999901</c:v>
                </c:pt>
                <c:pt idx="8">
                  <c:v>289.099999999999</c:v>
                </c:pt>
                <c:pt idx="9">
                  <c:v>290.42499999999899</c:v>
                </c:pt>
                <c:pt idx="10">
                  <c:v>291.74999999999898</c:v>
                </c:pt>
                <c:pt idx="11">
                  <c:v>293.07499999999902</c:v>
                </c:pt>
                <c:pt idx="12">
                  <c:v>294.39999999999901</c:v>
                </c:pt>
                <c:pt idx="13">
                  <c:v>295.724999999999</c:v>
                </c:pt>
                <c:pt idx="14">
                  <c:v>297.04999999999899</c:v>
                </c:pt>
                <c:pt idx="15">
                  <c:v>298.37499999999898</c:v>
                </c:pt>
                <c:pt idx="16">
                  <c:v>299.69999999999902</c:v>
                </c:pt>
                <c:pt idx="17">
                  <c:v>301.02499999999901</c:v>
                </c:pt>
                <c:pt idx="18">
                  <c:v>302.349999999999</c:v>
                </c:pt>
                <c:pt idx="19">
                  <c:v>303.67499999999899</c:v>
                </c:pt>
                <c:pt idx="20">
                  <c:v>304.99999999999898</c:v>
                </c:pt>
              </c:numCache>
            </c:numRef>
          </c:xVal>
          <c:yVal>
            <c:numRef>
              <c:f>Parametric!$H$27:$H$47</c:f>
              <c:numCache>
                <c:formatCode>General</c:formatCode>
                <c:ptCount val="21"/>
                <c:pt idx="0">
                  <c:v>556.98625044389155</c:v>
                </c:pt>
                <c:pt idx="1">
                  <c:v>558.81022505326655</c:v>
                </c:pt>
                <c:pt idx="2">
                  <c:v>560.63419966264155</c:v>
                </c:pt>
                <c:pt idx="3">
                  <c:v>562.4582963423295</c:v>
                </c:pt>
                <c:pt idx="4">
                  <c:v>564.28196577592246</c:v>
                </c:pt>
                <c:pt idx="5">
                  <c:v>566.11369185014155</c:v>
                </c:pt>
                <c:pt idx="6">
                  <c:v>567.87388472123553</c:v>
                </c:pt>
                <c:pt idx="7">
                  <c:v>569.6335893110795</c:v>
                </c:pt>
                <c:pt idx="8">
                  <c:v>571.39402632279746</c:v>
                </c:pt>
                <c:pt idx="9">
                  <c:v>573.15379194779746</c:v>
                </c:pt>
                <c:pt idx="10">
                  <c:v>574.90806440873553</c:v>
                </c:pt>
                <c:pt idx="11">
                  <c:v>576.6599564985795</c:v>
                </c:pt>
                <c:pt idx="12">
                  <c:v>578.41227583451655</c:v>
                </c:pt>
                <c:pt idx="13">
                  <c:v>580.1645951704545</c:v>
                </c:pt>
                <c:pt idx="14">
                  <c:v>581.9841752485795</c:v>
                </c:pt>
                <c:pt idx="15">
                  <c:v>583.80491499467246</c:v>
                </c:pt>
                <c:pt idx="16">
                  <c:v>585.62589888139155</c:v>
                </c:pt>
                <c:pt idx="17">
                  <c:v>587.44639448686053</c:v>
                </c:pt>
                <c:pt idx="18">
                  <c:v>589.2673783735795</c:v>
                </c:pt>
                <c:pt idx="19">
                  <c:v>591.08811811967246</c:v>
                </c:pt>
                <c:pt idx="20">
                  <c:v>592.90910200639155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53728"/>
        <c:axId val="145446016"/>
      </c:scatterChart>
      <c:valAx>
        <c:axId val="14535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Ambient Temperature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446016"/>
        <c:crosses val="autoZero"/>
        <c:crossBetween val="midCat"/>
      </c:valAx>
      <c:valAx>
        <c:axId val="14544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Output Temperatur</a:t>
                </a:r>
                <a:r>
                  <a:rPr lang="en-US" baseline="0"/>
                  <a:t> (K)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353728"/>
        <c:crosses val="autoZero"/>
        <c:crossBetween val="midCat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Efficiency vs. Varying Thermal Load</c:v>
          </c:tx>
          <c:marker>
            <c:symbol val="none"/>
          </c:marker>
          <c:xVal>
            <c:numRef>
              <c:f>Sheet1!$F$2:$F$76</c:f>
              <c:numCache>
                <c:formatCode>General</c:formatCode>
                <c:ptCount val="75"/>
                <c:pt idx="0">
                  <c:v>1</c:v>
                </c:pt>
                <c:pt idx="1">
                  <c:v>0.98652291105121304</c:v>
                </c:pt>
                <c:pt idx="2">
                  <c:v>0.97304582210242585</c:v>
                </c:pt>
                <c:pt idx="3">
                  <c:v>0.95956873315363889</c:v>
                </c:pt>
                <c:pt idx="4">
                  <c:v>0.9460916442048517</c:v>
                </c:pt>
                <c:pt idx="5">
                  <c:v>0.93261455525606474</c:v>
                </c:pt>
                <c:pt idx="6">
                  <c:v>0.91913746630727766</c:v>
                </c:pt>
                <c:pt idx="7">
                  <c:v>0.90566037735849059</c:v>
                </c:pt>
                <c:pt idx="8">
                  <c:v>0.89218328840970351</c:v>
                </c:pt>
                <c:pt idx="9">
                  <c:v>0.87870619946091644</c:v>
                </c:pt>
                <c:pt idx="10">
                  <c:v>0.86522911051212936</c:v>
                </c:pt>
                <c:pt idx="11">
                  <c:v>0.8517520215633424</c:v>
                </c:pt>
                <c:pt idx="12">
                  <c:v>0.83827493261455521</c:v>
                </c:pt>
                <c:pt idx="13">
                  <c:v>0.82479784366576825</c:v>
                </c:pt>
                <c:pt idx="14">
                  <c:v>0.81132075471698106</c:v>
                </c:pt>
                <c:pt idx="15">
                  <c:v>0.7978436657681941</c:v>
                </c:pt>
                <c:pt idx="16">
                  <c:v>0.78436657681940702</c:v>
                </c:pt>
                <c:pt idx="17">
                  <c:v>0.77088948787061995</c:v>
                </c:pt>
                <c:pt idx="18">
                  <c:v>0.75741239892183287</c:v>
                </c:pt>
                <c:pt idx="19">
                  <c:v>0.7439353099730458</c:v>
                </c:pt>
                <c:pt idx="20">
                  <c:v>0.73045822102425872</c:v>
                </c:pt>
                <c:pt idx="21">
                  <c:v>0.71698113207547176</c:v>
                </c:pt>
                <c:pt idx="22">
                  <c:v>0.70350404312668458</c:v>
                </c:pt>
                <c:pt idx="23">
                  <c:v>0.69002695417789761</c:v>
                </c:pt>
                <c:pt idx="24">
                  <c:v>0.67654986522911043</c:v>
                </c:pt>
                <c:pt idx="25">
                  <c:v>0.66307277628032346</c:v>
                </c:pt>
                <c:pt idx="26">
                  <c:v>0.64959568733153639</c:v>
                </c:pt>
                <c:pt idx="27">
                  <c:v>0.63611859838274931</c:v>
                </c:pt>
                <c:pt idx="28">
                  <c:v>0.62264150943396224</c:v>
                </c:pt>
                <c:pt idx="29">
                  <c:v>0.60916442048517794</c:v>
                </c:pt>
                <c:pt idx="30">
                  <c:v>0.59568733153639086</c:v>
                </c:pt>
                <c:pt idx="31">
                  <c:v>0.58221024258760379</c:v>
                </c:pt>
                <c:pt idx="32">
                  <c:v>0.56873315363881671</c:v>
                </c:pt>
                <c:pt idx="33">
                  <c:v>0.55525606469002964</c:v>
                </c:pt>
                <c:pt idx="34">
                  <c:v>0.54177897574124256</c:v>
                </c:pt>
                <c:pt idx="35">
                  <c:v>0.52830188679245549</c:v>
                </c:pt>
                <c:pt idx="36">
                  <c:v>0.51482479784366841</c:v>
                </c:pt>
                <c:pt idx="37">
                  <c:v>0.50134770889488145</c:v>
                </c:pt>
                <c:pt idx="38">
                  <c:v>0.48787061994609437</c:v>
                </c:pt>
                <c:pt idx="39">
                  <c:v>0.4743935309973073</c:v>
                </c:pt>
                <c:pt idx="40">
                  <c:v>0.46091644204852023</c:v>
                </c:pt>
                <c:pt idx="41">
                  <c:v>0.44743935309973315</c:v>
                </c:pt>
                <c:pt idx="42">
                  <c:v>0.43396226415094613</c:v>
                </c:pt>
                <c:pt idx="43">
                  <c:v>0.42048517520215906</c:v>
                </c:pt>
                <c:pt idx="44">
                  <c:v>0.40700808625337198</c:v>
                </c:pt>
                <c:pt idx="45">
                  <c:v>0.39353099730458491</c:v>
                </c:pt>
                <c:pt idx="46">
                  <c:v>0.38005390835579783</c:v>
                </c:pt>
                <c:pt idx="47">
                  <c:v>0.36657681940701081</c:v>
                </c:pt>
                <c:pt idx="48">
                  <c:v>0.35309973045822374</c:v>
                </c:pt>
                <c:pt idx="49">
                  <c:v>0.33962264150943666</c:v>
                </c:pt>
                <c:pt idx="50">
                  <c:v>0.32614555256064959</c:v>
                </c:pt>
                <c:pt idx="51">
                  <c:v>0.31266846361186251</c:v>
                </c:pt>
                <c:pt idx="52">
                  <c:v>0.29919137466307549</c:v>
                </c:pt>
                <c:pt idx="53">
                  <c:v>0.28571428571428842</c:v>
                </c:pt>
                <c:pt idx="54">
                  <c:v>0.27223719676550134</c:v>
                </c:pt>
                <c:pt idx="55">
                  <c:v>0.25876010781671427</c:v>
                </c:pt>
                <c:pt idx="56">
                  <c:v>0.24528301886792722</c:v>
                </c:pt>
                <c:pt idx="57">
                  <c:v>0.23180592991914015</c:v>
                </c:pt>
                <c:pt idx="58">
                  <c:v>0.21832884097035313</c:v>
                </c:pt>
                <c:pt idx="59">
                  <c:v>0.20485175202156605</c:v>
                </c:pt>
                <c:pt idx="60">
                  <c:v>0.19137466307277898</c:v>
                </c:pt>
                <c:pt idx="61">
                  <c:v>0.17789757412399193</c:v>
                </c:pt>
                <c:pt idx="62">
                  <c:v>0.16442048517520486</c:v>
                </c:pt>
                <c:pt idx="63">
                  <c:v>0.15094339622641781</c:v>
                </c:pt>
                <c:pt idx="64">
                  <c:v>0.13746630727763073</c:v>
                </c:pt>
                <c:pt idx="65">
                  <c:v>0.12398921832884367</c:v>
                </c:pt>
                <c:pt idx="66">
                  <c:v>0.11051212938005661</c:v>
                </c:pt>
                <c:pt idx="67">
                  <c:v>9.7035040431269537E-2</c:v>
                </c:pt>
                <c:pt idx="68">
                  <c:v>8.3557951482482476E-2</c:v>
                </c:pt>
                <c:pt idx="69">
                  <c:v>7.0080862533695415E-2</c:v>
                </c:pt>
                <c:pt idx="70">
                  <c:v>5.6603773584908361E-2</c:v>
                </c:pt>
                <c:pt idx="71">
                  <c:v>4.3126684636121293E-2</c:v>
                </c:pt>
                <c:pt idx="72">
                  <c:v>2.9649595687334235E-2</c:v>
                </c:pt>
                <c:pt idx="73">
                  <c:v>1.6172506738547116E-2</c:v>
                </c:pt>
                <c:pt idx="74">
                  <c:v>2.6954177897601074E-3</c:v>
                </c:pt>
              </c:numCache>
            </c:numRef>
          </c:xVal>
          <c:yVal>
            <c:numRef>
              <c:f>Sheet1!$E$2:$E$76</c:f>
              <c:numCache>
                <c:formatCode>General</c:formatCode>
                <c:ptCount val="75"/>
                <c:pt idx="0">
                  <c:v>0.77626934004622472</c:v>
                </c:pt>
                <c:pt idx="1">
                  <c:v>0.77266129474759082</c:v>
                </c:pt>
                <c:pt idx="2">
                  <c:v>0.7690532494489567</c:v>
                </c:pt>
                <c:pt idx="3">
                  <c:v>0.7654452041503228</c:v>
                </c:pt>
                <c:pt idx="4">
                  <c:v>0.76183715885168879</c:v>
                </c:pt>
                <c:pt idx="5">
                  <c:v>0.75822911355305467</c:v>
                </c:pt>
                <c:pt idx="6">
                  <c:v>0.75462106825442077</c:v>
                </c:pt>
                <c:pt idx="7">
                  <c:v>0.75101302295578676</c:v>
                </c:pt>
                <c:pt idx="8">
                  <c:v>0.74740497765715286</c:v>
                </c:pt>
                <c:pt idx="9">
                  <c:v>0.74379693235851874</c:v>
                </c:pt>
                <c:pt idx="10">
                  <c:v>0.74018888705988473</c:v>
                </c:pt>
                <c:pt idx="11">
                  <c:v>0.73658084176125083</c:v>
                </c:pt>
                <c:pt idx="12">
                  <c:v>0.7329727964626167</c:v>
                </c:pt>
                <c:pt idx="13">
                  <c:v>0.72936475116398281</c:v>
                </c:pt>
                <c:pt idx="14">
                  <c:v>0.72575670586534879</c:v>
                </c:pt>
                <c:pt idx="15">
                  <c:v>0.72214866056671478</c:v>
                </c:pt>
                <c:pt idx="16">
                  <c:v>0.71854061526808077</c:v>
                </c:pt>
                <c:pt idx="17">
                  <c:v>0.71493256996944676</c:v>
                </c:pt>
                <c:pt idx="18">
                  <c:v>0.71132452467081275</c:v>
                </c:pt>
                <c:pt idx="19">
                  <c:v>0.70771647937217885</c:v>
                </c:pt>
                <c:pt idx="20">
                  <c:v>0.70410843407354473</c:v>
                </c:pt>
                <c:pt idx="21">
                  <c:v>0.70050038877491072</c:v>
                </c:pt>
                <c:pt idx="22">
                  <c:v>0.69689234347627682</c:v>
                </c:pt>
                <c:pt idx="23">
                  <c:v>0.6932842981776427</c:v>
                </c:pt>
                <c:pt idx="24">
                  <c:v>0.6896762528790088</c:v>
                </c:pt>
                <c:pt idx="25">
                  <c:v>0.68606820758037479</c:v>
                </c:pt>
                <c:pt idx="26">
                  <c:v>0.68246016228174089</c:v>
                </c:pt>
                <c:pt idx="27">
                  <c:v>0.67885211698310677</c:v>
                </c:pt>
                <c:pt idx="28">
                  <c:v>0.67524407168447265</c:v>
                </c:pt>
                <c:pt idx="29">
                  <c:v>0.67163602638583952</c:v>
                </c:pt>
                <c:pt idx="30">
                  <c:v>0.6680279810872054</c:v>
                </c:pt>
                <c:pt idx="31">
                  <c:v>0.6644199357885715</c:v>
                </c:pt>
                <c:pt idx="32">
                  <c:v>0.66081189048993749</c:v>
                </c:pt>
                <c:pt idx="33">
                  <c:v>0.65720384519130359</c:v>
                </c:pt>
                <c:pt idx="34">
                  <c:v>0.65359579989266947</c:v>
                </c:pt>
                <c:pt idx="35">
                  <c:v>0.64998775459403546</c:v>
                </c:pt>
                <c:pt idx="36">
                  <c:v>0.64637970929540156</c:v>
                </c:pt>
                <c:pt idx="37">
                  <c:v>0.64277166399676744</c:v>
                </c:pt>
                <c:pt idx="38">
                  <c:v>0.63916361869813354</c:v>
                </c:pt>
                <c:pt idx="39">
                  <c:v>0.63555557339949953</c:v>
                </c:pt>
                <c:pt idx="40">
                  <c:v>0.63194752810086541</c:v>
                </c:pt>
                <c:pt idx="41">
                  <c:v>0.62833948280223151</c:v>
                </c:pt>
                <c:pt idx="42">
                  <c:v>0.62473143750359739</c:v>
                </c:pt>
                <c:pt idx="43">
                  <c:v>0.6211233922049636</c:v>
                </c:pt>
                <c:pt idx="44">
                  <c:v>0.61751534690632948</c:v>
                </c:pt>
                <c:pt idx="45">
                  <c:v>0.61390730160769535</c:v>
                </c:pt>
                <c:pt idx="46">
                  <c:v>0.61029925630906146</c:v>
                </c:pt>
                <c:pt idx="47">
                  <c:v>0.60669121101042744</c:v>
                </c:pt>
                <c:pt idx="48">
                  <c:v>0.60308316571179332</c:v>
                </c:pt>
                <c:pt idx="49">
                  <c:v>0.59947512041315942</c:v>
                </c:pt>
                <c:pt idx="50">
                  <c:v>0.59586707511452541</c:v>
                </c:pt>
                <c:pt idx="51">
                  <c:v>0.59225902981589129</c:v>
                </c:pt>
                <c:pt idx="52">
                  <c:v>0.58865098451725739</c:v>
                </c:pt>
                <c:pt idx="53">
                  <c:v>0.58504293921862338</c:v>
                </c:pt>
                <c:pt idx="54">
                  <c:v>0.58143489391998948</c:v>
                </c:pt>
                <c:pt idx="55">
                  <c:v>0.57782684862135536</c:v>
                </c:pt>
                <c:pt idx="56">
                  <c:v>0.57421880332272146</c:v>
                </c:pt>
                <c:pt idx="57">
                  <c:v>0.57061075802408745</c:v>
                </c:pt>
                <c:pt idx="58">
                  <c:v>0.56700271272545333</c:v>
                </c:pt>
                <c:pt idx="59">
                  <c:v>0.56339466742681943</c:v>
                </c:pt>
                <c:pt idx="60">
                  <c:v>0.55978662212818542</c:v>
                </c:pt>
                <c:pt idx="61">
                  <c:v>0.5561785768295513</c:v>
                </c:pt>
                <c:pt idx="62">
                  <c:v>0.5525705315309174</c:v>
                </c:pt>
                <c:pt idx="63">
                  <c:v>0.54896248623228328</c:v>
                </c:pt>
                <c:pt idx="64">
                  <c:v>0.54535444093364949</c:v>
                </c:pt>
                <c:pt idx="65">
                  <c:v>0.54174639563501537</c:v>
                </c:pt>
                <c:pt idx="66">
                  <c:v>0.53813835033638124</c:v>
                </c:pt>
                <c:pt idx="67">
                  <c:v>0.53453030503774734</c:v>
                </c:pt>
                <c:pt idx="68">
                  <c:v>0.53092225973911333</c:v>
                </c:pt>
                <c:pt idx="69">
                  <c:v>0.52731421444047943</c:v>
                </c:pt>
                <c:pt idx="70">
                  <c:v>0.52370616914184531</c:v>
                </c:pt>
                <c:pt idx="71">
                  <c:v>0.5200981238432113</c:v>
                </c:pt>
                <c:pt idx="72">
                  <c:v>0.5164900785445774</c:v>
                </c:pt>
                <c:pt idx="73">
                  <c:v>0.51288203324594328</c:v>
                </c:pt>
                <c:pt idx="74">
                  <c:v>0.50927398794730938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24608"/>
        <c:axId val="145526784"/>
      </c:scatterChart>
      <c:valAx>
        <c:axId val="14552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Thermal Load Required</a:t>
                </a:r>
                <a:r>
                  <a:rPr lang="en-US" baseline="0"/>
                  <a:t> Compared to BCD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526784"/>
        <c:crosses val="autoZero"/>
        <c:crossBetween val="midCat"/>
      </c:valAx>
      <c:valAx>
        <c:axId val="145526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Thermal Efficiency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524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16</xdr:row>
      <xdr:rowOff>147637</xdr:rowOff>
    </xdr:from>
    <xdr:to>
      <xdr:col>16</xdr:col>
      <xdr:colOff>57150</xdr:colOff>
      <xdr:row>31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workbookViewId="0">
      <selection activeCell="I27" sqref="I27:I47"/>
    </sheetView>
  </sheetViews>
  <sheetFormatPr defaultRowHeight="15" x14ac:dyDescent="0.25"/>
  <cols>
    <col min="1" max="1" width="21" bestFit="1" customWidth="1"/>
    <col min="2" max="2" width="15.42578125" customWidth="1"/>
    <col min="6" max="6" width="29.28515625" bestFit="1" customWidth="1"/>
    <col min="9" max="9" width="29.140625" bestFit="1" customWidth="1"/>
  </cols>
  <sheetData>
    <row r="1" spans="1:8" x14ac:dyDescent="0.25">
      <c r="A1" s="2" t="s">
        <v>43</v>
      </c>
      <c r="B1" s="5" t="s">
        <v>40</v>
      </c>
      <c r="C1" s="6"/>
      <c r="D1" s="6"/>
      <c r="E1" s="6"/>
      <c r="F1" s="6"/>
      <c r="G1" s="6"/>
      <c r="H1" s="7"/>
    </row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">
        <v>278.5</v>
      </c>
      <c r="B3" s="2">
        <v>577.09442138671795</v>
      </c>
      <c r="C3" s="2">
        <v>1010</v>
      </c>
      <c r="D3" s="2">
        <v>877.82238769531205</v>
      </c>
      <c r="E3" s="2">
        <v>0.813802546073915</v>
      </c>
      <c r="F3" s="2">
        <v>1010</v>
      </c>
      <c r="G3" s="2">
        <v>1001.23986816406</v>
      </c>
      <c r="H3" s="2">
        <v>708.44079589843705</v>
      </c>
    </row>
    <row r="4" spans="1:8" x14ac:dyDescent="0.25">
      <c r="A4" s="2">
        <v>279.82499999999999</v>
      </c>
      <c r="B4" s="2">
        <v>579.78350830078102</v>
      </c>
      <c r="C4" s="2">
        <v>1010</v>
      </c>
      <c r="D4" s="2">
        <v>878.57800292968705</v>
      </c>
      <c r="E4" s="2">
        <v>0.81296137062947904</v>
      </c>
      <c r="F4" s="2">
        <v>1010</v>
      </c>
      <c r="G4" s="2">
        <v>1001.23986816406</v>
      </c>
      <c r="H4" s="2">
        <v>710.26477050781205</v>
      </c>
    </row>
    <row r="5" spans="1:8" x14ac:dyDescent="0.25">
      <c r="A5" s="2">
        <v>281.14999999999998</v>
      </c>
      <c r="B5" s="2">
        <v>582.47229003906205</v>
      </c>
      <c r="C5" s="2">
        <v>1010</v>
      </c>
      <c r="D5" s="2">
        <v>879.33355712890602</v>
      </c>
      <c r="E5" s="2">
        <v>0.81212028409083503</v>
      </c>
      <c r="F5" s="2">
        <v>1010</v>
      </c>
      <c r="G5" s="2">
        <v>1001.23986816406</v>
      </c>
      <c r="H5" s="2">
        <v>712.08874511718705</v>
      </c>
    </row>
    <row r="6" spans="1:8" x14ac:dyDescent="0.25">
      <c r="A6" s="2">
        <v>282.474999999999</v>
      </c>
      <c r="B6" s="2">
        <v>585.16070556640602</v>
      </c>
      <c r="C6" s="2">
        <v>1010</v>
      </c>
      <c r="D6" s="2">
        <v>880.08929443359295</v>
      </c>
      <c r="E6" s="2">
        <v>0.81127910321067398</v>
      </c>
      <c r="F6" s="2">
        <v>1010</v>
      </c>
      <c r="G6" s="2">
        <v>1001.23986816406</v>
      </c>
      <c r="H6" s="2">
        <v>713.912841796875</v>
      </c>
    </row>
    <row r="7" spans="1:8" x14ac:dyDescent="0.25">
      <c r="A7" s="2">
        <v>283.79999999999899</v>
      </c>
      <c r="B7" s="2">
        <v>587.83752441406205</v>
      </c>
      <c r="C7" s="2">
        <v>1010</v>
      </c>
      <c r="D7" s="2">
        <v>880.84478759765602</v>
      </c>
      <c r="E7" s="2">
        <v>0.81043810747865797</v>
      </c>
      <c r="F7" s="2">
        <v>1010</v>
      </c>
      <c r="G7" s="2">
        <v>1001.23986816406</v>
      </c>
      <c r="H7" s="2">
        <v>715.73651123046795</v>
      </c>
    </row>
    <row r="8" spans="1:8" x14ac:dyDescent="0.25">
      <c r="A8" s="2">
        <v>285.12499999999898</v>
      </c>
      <c r="B8" s="2">
        <v>590.52600097656205</v>
      </c>
      <c r="C8" s="2">
        <v>1010</v>
      </c>
      <c r="D8" s="2">
        <v>881.60357666015602</v>
      </c>
      <c r="E8" s="2">
        <v>0.80959342087239095</v>
      </c>
      <c r="F8" s="2">
        <v>1010</v>
      </c>
      <c r="G8" s="2">
        <v>1001.23986816406</v>
      </c>
      <c r="H8" s="2">
        <v>717.56823730468705</v>
      </c>
    </row>
    <row r="9" spans="1:8" x14ac:dyDescent="0.25">
      <c r="A9" s="2">
        <v>286.44999999999902</v>
      </c>
      <c r="B9" s="2">
        <v>593.109619140625</v>
      </c>
      <c r="C9" s="2">
        <v>1010</v>
      </c>
      <c r="D9" s="2">
        <v>882.332763671875</v>
      </c>
      <c r="E9" s="2">
        <v>0.80878171027794399</v>
      </c>
      <c r="F9" s="2">
        <v>1010</v>
      </c>
      <c r="G9" s="2">
        <v>1001.23986816406</v>
      </c>
      <c r="H9" s="2">
        <v>719.32843017578102</v>
      </c>
    </row>
    <row r="10" spans="1:8" x14ac:dyDescent="0.25">
      <c r="A10" s="2">
        <v>287.77499999999901</v>
      </c>
      <c r="B10" s="2">
        <v>595.692626953125</v>
      </c>
      <c r="C10" s="2">
        <v>1010</v>
      </c>
      <c r="D10" s="2">
        <v>883.06182861328102</v>
      </c>
      <c r="E10" s="2">
        <v>0.80797019021734595</v>
      </c>
      <c r="F10" s="2">
        <v>1010</v>
      </c>
      <c r="G10" s="2">
        <v>1001.23986816406</v>
      </c>
      <c r="H10" s="2">
        <v>721.088134765625</v>
      </c>
    </row>
    <row r="11" spans="1:8" x14ac:dyDescent="0.25">
      <c r="A11" s="2">
        <v>289.099999999999</v>
      </c>
      <c r="B11" s="2">
        <v>598.27648925781205</v>
      </c>
      <c r="C11" s="2">
        <v>1010</v>
      </c>
      <c r="D11" s="2">
        <v>883.791015625</v>
      </c>
      <c r="E11" s="2">
        <v>0.80715838353061198</v>
      </c>
      <c r="F11" s="2">
        <v>1010</v>
      </c>
      <c r="G11" s="2">
        <v>1001.23986816406</v>
      </c>
      <c r="H11" s="2">
        <v>722.84857177734295</v>
      </c>
    </row>
    <row r="12" spans="1:8" x14ac:dyDescent="0.25">
      <c r="A12" s="2">
        <v>290.42499999999899</v>
      </c>
      <c r="B12" s="2">
        <v>600.85943603515602</v>
      </c>
      <c r="C12" s="2">
        <v>1010</v>
      </c>
      <c r="D12" s="2">
        <v>884.52008056640602</v>
      </c>
      <c r="E12" s="2">
        <v>0.80634686347001305</v>
      </c>
      <c r="F12" s="2">
        <v>1010</v>
      </c>
      <c r="G12" s="2">
        <v>1001.23986816406</v>
      </c>
      <c r="H12" s="2">
        <v>724.60833740234295</v>
      </c>
    </row>
    <row r="13" spans="1:8" x14ac:dyDescent="0.25">
      <c r="A13" s="2">
        <v>291.74999999999898</v>
      </c>
      <c r="B13" s="2">
        <v>603.44329833984295</v>
      </c>
      <c r="C13" s="2">
        <v>1010</v>
      </c>
      <c r="D13" s="2">
        <v>885.24835205078102</v>
      </c>
      <c r="E13" s="2">
        <v>0.80553505678327897</v>
      </c>
      <c r="F13" s="2">
        <v>1010</v>
      </c>
      <c r="G13" s="2">
        <v>1001.23986816406</v>
      </c>
      <c r="H13" s="2">
        <v>726.36260986328102</v>
      </c>
    </row>
    <row r="14" spans="1:8" x14ac:dyDescent="0.25">
      <c r="A14" s="2">
        <v>293.07499999999902</v>
      </c>
      <c r="B14" s="2">
        <v>606.021728515625</v>
      </c>
      <c r="C14" s="2">
        <v>1010</v>
      </c>
      <c r="D14" s="2">
        <v>885.97454833984295</v>
      </c>
      <c r="E14" s="2">
        <v>0.80472353827336396</v>
      </c>
      <c r="F14" s="2">
        <v>1010</v>
      </c>
      <c r="G14" s="2">
        <v>1001.23986816406</v>
      </c>
      <c r="H14" s="2">
        <v>728.114501953125</v>
      </c>
    </row>
    <row r="15" spans="1:8" x14ac:dyDescent="0.25">
      <c r="A15" s="2">
        <v>294.39999999999901</v>
      </c>
      <c r="B15" s="2">
        <v>608.59387207031205</v>
      </c>
      <c r="C15" s="2">
        <v>1010</v>
      </c>
      <c r="D15" s="2">
        <v>886.70098876953102</v>
      </c>
      <c r="E15" s="2">
        <v>0.80391182607821199</v>
      </c>
      <c r="F15" s="2">
        <v>1010</v>
      </c>
      <c r="G15" s="2">
        <v>1001.23986816406</v>
      </c>
      <c r="H15" s="2">
        <v>729.86682128906205</v>
      </c>
    </row>
    <row r="16" spans="1:8" x14ac:dyDescent="0.25">
      <c r="A16" s="2">
        <v>295.724999999999</v>
      </c>
      <c r="B16" s="2">
        <v>611.166015625</v>
      </c>
      <c r="C16" s="2">
        <v>1010</v>
      </c>
      <c r="D16" s="2">
        <v>887.42736816406205</v>
      </c>
      <c r="E16" s="2">
        <v>0.80310011550877602</v>
      </c>
      <c r="F16" s="2">
        <v>1010</v>
      </c>
      <c r="G16" s="2">
        <v>1001.23986816406</v>
      </c>
      <c r="H16" s="2">
        <v>731.619140625</v>
      </c>
    </row>
    <row r="17" spans="1:9" x14ac:dyDescent="0.25">
      <c r="A17" s="2">
        <v>297.04999999999899</v>
      </c>
      <c r="B17" s="2">
        <v>613.8369140625</v>
      </c>
      <c r="C17" s="2">
        <v>1010</v>
      </c>
      <c r="D17" s="2">
        <v>888.18170166015602</v>
      </c>
      <c r="E17" s="2">
        <v>0.80225724290913702</v>
      </c>
      <c r="F17" s="2">
        <v>1010</v>
      </c>
      <c r="G17" s="2">
        <v>1001.23986816406</v>
      </c>
      <c r="H17" s="2">
        <v>733.438720703125</v>
      </c>
    </row>
    <row r="18" spans="1:9" x14ac:dyDescent="0.25">
      <c r="A18" s="2">
        <v>298.37499999999898</v>
      </c>
      <c r="B18" s="2">
        <v>616.509521484375</v>
      </c>
      <c r="C18" s="2">
        <v>1010</v>
      </c>
      <c r="D18" s="2">
        <v>888.93634033203102</v>
      </c>
      <c r="E18" s="2">
        <v>0.80141382772071901</v>
      </c>
      <c r="F18" s="2">
        <v>1010</v>
      </c>
      <c r="G18" s="2">
        <v>1001.23986816406</v>
      </c>
      <c r="H18" s="2">
        <v>735.25946044921795</v>
      </c>
    </row>
    <row r="19" spans="1:9" x14ac:dyDescent="0.25">
      <c r="A19" s="2">
        <v>299.69999999999902</v>
      </c>
      <c r="B19" s="2">
        <v>619.182373046875</v>
      </c>
      <c r="C19" s="2">
        <v>1010</v>
      </c>
      <c r="D19" s="2">
        <v>889.69122314453102</v>
      </c>
      <c r="E19" s="2">
        <v>0.80057032718640897</v>
      </c>
      <c r="F19" s="2">
        <v>1010</v>
      </c>
      <c r="G19" s="2">
        <v>1001.23986816406</v>
      </c>
      <c r="H19" s="2">
        <v>737.08044433593705</v>
      </c>
    </row>
    <row r="20" spans="1:9" x14ac:dyDescent="0.25">
      <c r="A20" s="2">
        <v>301.02499999999901</v>
      </c>
      <c r="B20" s="2">
        <v>621.854736328125</v>
      </c>
      <c r="C20" s="2">
        <v>1010</v>
      </c>
      <c r="D20" s="2">
        <v>890.44586181640602</v>
      </c>
      <c r="E20" s="2">
        <v>0.79972699571816797</v>
      </c>
      <c r="F20" s="2">
        <v>1010</v>
      </c>
      <c r="G20" s="2">
        <v>1001.23986816406</v>
      </c>
      <c r="H20" s="2">
        <v>738.90093994140602</v>
      </c>
    </row>
    <row r="21" spans="1:9" x14ac:dyDescent="0.25">
      <c r="A21" s="2">
        <v>302.349999999999</v>
      </c>
      <c r="B21" s="2">
        <v>624.527587890625</v>
      </c>
      <c r="C21" s="2">
        <v>1010</v>
      </c>
      <c r="D21" s="2">
        <v>891.20074462890602</v>
      </c>
      <c r="E21" s="2">
        <v>0.79888349513383605</v>
      </c>
      <c r="F21" s="2">
        <v>1010</v>
      </c>
      <c r="G21" s="2">
        <v>1001.23986816406</v>
      </c>
      <c r="H21" s="2">
        <v>740.721923828125</v>
      </c>
    </row>
    <row r="22" spans="1:9" x14ac:dyDescent="0.25">
      <c r="A22" s="2">
        <v>303.67499999999899</v>
      </c>
      <c r="B22" s="2">
        <v>627.19030761718705</v>
      </c>
      <c r="C22" s="2">
        <v>1010</v>
      </c>
      <c r="D22" s="2">
        <v>891.95550537109295</v>
      </c>
      <c r="E22" s="2">
        <v>0.79804007831970303</v>
      </c>
      <c r="F22" s="2">
        <v>1010</v>
      </c>
      <c r="G22" s="2">
        <v>1001.23986816406</v>
      </c>
      <c r="H22" s="2">
        <v>742.54266357421795</v>
      </c>
    </row>
    <row r="23" spans="1:9" x14ac:dyDescent="0.25">
      <c r="A23" s="2">
        <v>304.99999999999898</v>
      </c>
      <c r="B23" s="2">
        <v>629.85125732421795</v>
      </c>
      <c r="C23" s="2">
        <v>1010</v>
      </c>
      <c r="D23" s="2">
        <v>892.71032714843705</v>
      </c>
      <c r="E23" s="2">
        <v>0.79719656708901898</v>
      </c>
      <c r="F23" s="2">
        <v>1010</v>
      </c>
      <c r="G23" s="2">
        <v>1001.23986816406</v>
      </c>
      <c r="H23" s="2">
        <v>744.36364746093705</v>
      </c>
    </row>
    <row r="25" spans="1:9" x14ac:dyDescent="0.25">
      <c r="A25" s="2" t="s">
        <v>43</v>
      </c>
      <c r="B25" s="5" t="s">
        <v>40</v>
      </c>
      <c r="C25" s="6"/>
      <c r="D25" s="6"/>
      <c r="E25" s="6"/>
      <c r="F25" s="6"/>
      <c r="G25" s="6"/>
      <c r="H25" s="6"/>
      <c r="I25" s="7"/>
    </row>
    <row r="26" spans="1:9" ht="50.25" customHeight="1" x14ac:dyDescent="0.25">
      <c r="A26" s="2" t="s">
        <v>0</v>
      </c>
      <c r="B26" s="2" t="s">
        <v>8</v>
      </c>
      <c r="C26" s="2" t="s">
        <v>9</v>
      </c>
      <c r="D26" s="2" t="s">
        <v>10</v>
      </c>
      <c r="E26" s="2" t="s">
        <v>11</v>
      </c>
      <c r="F26" s="2" t="s">
        <v>41</v>
      </c>
      <c r="G26" s="2" t="s">
        <v>12</v>
      </c>
      <c r="H26" s="2" t="s">
        <v>13</v>
      </c>
      <c r="I26" s="2" t="s">
        <v>42</v>
      </c>
    </row>
    <row r="27" spans="1:9" x14ac:dyDescent="0.25">
      <c r="A27" s="2">
        <v>278.5</v>
      </c>
      <c r="B27" s="2">
        <v>16863.139994004101</v>
      </c>
      <c r="C27" s="2">
        <v>37458.043731689402</v>
      </c>
      <c r="D27" s="2">
        <v>18010.1341815499</v>
      </c>
      <c r="E27" s="2">
        <v>20594.903737685199</v>
      </c>
      <c r="F27" s="2">
        <v>45.587473627497701</v>
      </c>
      <c r="G27" s="2">
        <v>45.018741808286102</v>
      </c>
      <c r="H27" s="2">
        <f t="shared" ref="H27:H47" si="0">H3-8330/55</f>
        <v>556.98625044389155</v>
      </c>
      <c r="I27" s="15">
        <f>(E27+55*(H3-(H3-8330/55)))/(55*(1572-D3))</f>
        <v>0.75759766861273337</v>
      </c>
    </row>
    <row r="28" spans="1:9" x14ac:dyDescent="0.25">
      <c r="A28" s="2">
        <v>279.82499999999999</v>
      </c>
      <c r="B28" s="2">
        <v>16945.137293198499</v>
      </c>
      <c r="C28" s="2">
        <v>37458.043731689402</v>
      </c>
      <c r="D28" s="2">
        <v>17901.176320603299</v>
      </c>
      <c r="E28" s="2">
        <v>20512.9064384909</v>
      </c>
      <c r="F28" s="2">
        <v>45.452951799180703</v>
      </c>
      <c r="G28" s="2">
        <v>45.237646190430802</v>
      </c>
      <c r="H28" s="2">
        <f t="shared" si="0"/>
        <v>558.81022505326655</v>
      </c>
      <c r="I28" s="15">
        <f t="shared" ref="I27:I47" si="1">(E28+55*(H4-(H4-8330/55)))/(55*(1572-D4))</f>
        <v>0.7562732115731523</v>
      </c>
    </row>
    <row r="29" spans="1:9" x14ac:dyDescent="0.25">
      <c r="A29" s="2">
        <v>281.14999999999998</v>
      </c>
      <c r="B29" s="2">
        <v>17027.120029225</v>
      </c>
      <c r="C29" s="2">
        <v>37458.043731689402</v>
      </c>
      <c r="D29" s="2">
        <v>17792.229975666702</v>
      </c>
      <c r="E29" s="2">
        <v>20430.923702464301</v>
      </c>
      <c r="F29" s="2">
        <v>45.318178643288903</v>
      </c>
      <c r="G29" s="2">
        <v>45.456511693962597</v>
      </c>
      <c r="H29" s="2">
        <f t="shared" si="0"/>
        <v>560.63419966264155</v>
      </c>
      <c r="I29" s="15">
        <f t="shared" si="1"/>
        <v>0.75494618063469254</v>
      </c>
    </row>
    <row r="30" spans="1:9" x14ac:dyDescent="0.25">
      <c r="A30" s="2">
        <v>282.474999999999</v>
      </c>
      <c r="B30" s="2">
        <v>17109.118439169401</v>
      </c>
      <c r="C30" s="2">
        <v>37458.043731689402</v>
      </c>
      <c r="D30" s="2">
        <v>17683.271410627902</v>
      </c>
      <c r="E30" s="2">
        <v>20348.9252925199</v>
      </c>
      <c r="F30" s="2">
        <v>45.183096489236299</v>
      </c>
      <c r="G30" s="2">
        <v>45.675419041425201</v>
      </c>
      <c r="H30" s="2">
        <f t="shared" si="0"/>
        <v>562.4582963423295</v>
      </c>
      <c r="I30" s="15">
        <f t="shared" si="1"/>
        <v>0.75361603906921815</v>
      </c>
    </row>
    <row r="31" spans="1:9" x14ac:dyDescent="0.25">
      <c r="A31" s="2">
        <v>283.79999999999899</v>
      </c>
      <c r="B31" s="2">
        <v>17191.084267111299</v>
      </c>
      <c r="C31" s="2">
        <v>37458.043731689402</v>
      </c>
      <c r="D31" s="2">
        <v>17574.336827917599</v>
      </c>
      <c r="E31" s="2">
        <v>20266.959464578002</v>
      </c>
      <c r="F31" s="2">
        <v>45.047796051875402</v>
      </c>
      <c r="G31" s="2">
        <v>45.8942394062286</v>
      </c>
      <c r="H31" s="2">
        <f t="shared" si="0"/>
        <v>564.28196577592246</v>
      </c>
      <c r="I31" s="15">
        <f t="shared" si="1"/>
        <v>0.75228358002327422</v>
      </c>
    </row>
    <row r="32" spans="1:9" x14ac:dyDescent="0.25">
      <c r="A32" s="2">
        <v>285.12499999999898</v>
      </c>
      <c r="B32" s="2">
        <v>17273.725986480698</v>
      </c>
      <c r="C32" s="2">
        <v>37458.043731689402</v>
      </c>
      <c r="D32" s="2">
        <v>17464.924164485899</v>
      </c>
      <c r="E32" s="2">
        <v>20184.3177452087</v>
      </c>
      <c r="F32" s="2">
        <v>44.910915384762703</v>
      </c>
      <c r="G32" s="2">
        <v>46.114864166990998</v>
      </c>
      <c r="H32" s="2">
        <f t="shared" si="0"/>
        <v>566.11369185014155</v>
      </c>
      <c r="I32" s="15">
        <f t="shared" si="1"/>
        <v>0.75093398994446414</v>
      </c>
    </row>
    <row r="33" spans="1:9" x14ac:dyDescent="0.25">
      <c r="A33" s="2">
        <v>286.44999999999902</v>
      </c>
      <c r="B33" s="2">
        <v>17350.213780122602</v>
      </c>
      <c r="C33" s="2">
        <v>37458.043731689402</v>
      </c>
      <c r="D33" s="2">
        <v>17359.7828997668</v>
      </c>
      <c r="E33" s="2">
        <v>20107.8299515668</v>
      </c>
      <c r="F33" s="2">
        <v>44.7856297294501</v>
      </c>
      <c r="G33" s="2">
        <v>46.319060077994301</v>
      </c>
      <c r="H33" s="2">
        <f t="shared" si="0"/>
        <v>567.87388472123553</v>
      </c>
      <c r="I33" s="15">
        <f t="shared" si="1"/>
        <v>0.74971149335395126</v>
      </c>
    </row>
    <row r="34" spans="1:9" x14ac:dyDescent="0.25">
      <c r="A34" s="2">
        <v>287.77499999999901</v>
      </c>
      <c r="B34" s="2">
        <v>17426.667942720302</v>
      </c>
      <c r="C34" s="2">
        <v>37458.043731689402</v>
      </c>
      <c r="D34" s="2">
        <v>17254.666314988899</v>
      </c>
      <c r="E34" s="2">
        <v>20031.375788969101</v>
      </c>
      <c r="F34" s="2">
        <v>44.660156791883203</v>
      </c>
      <c r="G34" s="2">
        <v>46.523166205760397</v>
      </c>
      <c r="H34" s="2">
        <f t="shared" si="0"/>
        <v>569.6335893110795</v>
      </c>
      <c r="I34" s="15">
        <f t="shared" si="1"/>
        <v>0.74848716386742664</v>
      </c>
    </row>
    <row r="35" spans="1:9" x14ac:dyDescent="0.25">
      <c r="A35" s="2">
        <v>289.099999999999</v>
      </c>
      <c r="B35" s="2">
        <v>17503.1735700719</v>
      </c>
      <c r="C35" s="2">
        <v>37458.043731689402</v>
      </c>
      <c r="D35" s="2">
        <v>17149.512603389499</v>
      </c>
      <c r="E35" s="2">
        <v>19954.870161617499</v>
      </c>
      <c r="F35" s="2">
        <v>44.5343325102953</v>
      </c>
      <c r="G35" s="2">
        <v>46.727409726590402</v>
      </c>
      <c r="H35" s="2">
        <f t="shared" si="0"/>
        <v>571.39402632279746</v>
      </c>
      <c r="I35" s="15">
        <f t="shared" si="1"/>
        <v>0.74725901325147703</v>
      </c>
    </row>
    <row r="36" spans="1:9" x14ac:dyDescent="0.25">
      <c r="A36" s="2">
        <v>290.42499999999899</v>
      </c>
      <c r="B36" s="2">
        <v>17579.6277326696</v>
      </c>
      <c r="C36" s="2">
        <v>37458.043731689402</v>
      </c>
      <c r="D36" s="2">
        <v>17044.396018611598</v>
      </c>
      <c r="E36" s="2">
        <v>19878.415999019799</v>
      </c>
      <c r="F36" s="2">
        <v>44.4083540628435</v>
      </c>
      <c r="G36" s="2">
        <v>46.931515854356398</v>
      </c>
      <c r="H36" s="2">
        <f t="shared" si="0"/>
        <v>573.15379194779746</v>
      </c>
      <c r="I36" s="15">
        <f t="shared" si="1"/>
        <v>0.74602948594313079</v>
      </c>
    </row>
    <row r="37" spans="1:9" x14ac:dyDescent="0.25">
      <c r="A37" s="2">
        <v>291.74999999999898</v>
      </c>
      <c r="B37" s="2">
        <v>17656.133360021198</v>
      </c>
      <c r="C37" s="2">
        <v>37458.043731689402</v>
      </c>
      <c r="D37" s="2">
        <v>16939.242307012199</v>
      </c>
      <c r="E37" s="2">
        <v>19801.910371668098</v>
      </c>
      <c r="F37" s="2">
        <v>44.282022455028802</v>
      </c>
      <c r="G37" s="2">
        <v>47.135759375186403</v>
      </c>
      <c r="H37" s="2">
        <f t="shared" si="0"/>
        <v>574.90806440873553</v>
      </c>
      <c r="I37" s="15">
        <f t="shared" si="1"/>
        <v>0.74479512500958123</v>
      </c>
    </row>
    <row r="38" spans="1:9" x14ac:dyDescent="0.25">
      <c r="A38" s="2">
        <v>293.07499999999902</v>
      </c>
      <c r="B38" s="2">
        <v>17732.5856096604</v>
      </c>
      <c r="C38" s="2">
        <v>37458.043731689402</v>
      </c>
      <c r="D38" s="2">
        <v>16834.125923095002</v>
      </c>
      <c r="E38" s="2">
        <v>19725.458122028998</v>
      </c>
      <c r="F38" s="2">
        <v>44.1555396339052</v>
      </c>
      <c r="G38" s="2">
        <v>47.339860396016</v>
      </c>
      <c r="H38" s="2">
        <f t="shared" si="0"/>
        <v>576.6599564985795</v>
      </c>
      <c r="I38" s="15">
        <f t="shared" si="1"/>
        <v>0.74355730876736936</v>
      </c>
    </row>
    <row r="39" spans="1:9" x14ac:dyDescent="0.25">
      <c r="A39" s="2">
        <v>294.39999999999901</v>
      </c>
      <c r="B39" s="2">
        <v>17809.0753779691</v>
      </c>
      <c r="C39" s="2">
        <v>37458.043731689402</v>
      </c>
      <c r="D39" s="2">
        <v>16728.984451035802</v>
      </c>
      <c r="E39" s="2">
        <v>19648.9683537202</v>
      </c>
      <c r="F39" s="2">
        <v>44.0287279908733</v>
      </c>
      <c r="G39" s="2">
        <v>47.544061578695597</v>
      </c>
      <c r="H39" s="2">
        <f t="shared" si="0"/>
        <v>578.41227583451655</v>
      </c>
      <c r="I39" s="15">
        <f t="shared" si="1"/>
        <v>0.7423161381902309</v>
      </c>
    </row>
    <row r="40" spans="1:9" x14ac:dyDescent="0.25">
      <c r="A40" s="2">
        <v>295.724999999999</v>
      </c>
      <c r="B40" s="2">
        <v>17885.563140756902</v>
      </c>
      <c r="C40" s="2">
        <v>37458.043731689402</v>
      </c>
      <c r="D40" s="2">
        <v>16623.843189556399</v>
      </c>
      <c r="E40" s="2">
        <v>19572.4805909325</v>
      </c>
      <c r="F40" s="2">
        <v>43.9016644143883</v>
      </c>
      <c r="G40" s="2">
        <v>47.748257407329</v>
      </c>
      <c r="H40" s="2">
        <f t="shared" si="0"/>
        <v>580.1645951704545</v>
      </c>
      <c r="I40" s="15">
        <f t="shared" si="1"/>
        <v>0.74107232064694539</v>
      </c>
    </row>
    <row r="41" spans="1:9" x14ac:dyDescent="0.25">
      <c r="A41" s="2">
        <v>297.04999999999899</v>
      </c>
      <c r="B41" s="2">
        <v>17967.8189670338</v>
      </c>
      <c r="C41" s="2">
        <v>37458.043731689402</v>
      </c>
      <c r="D41" s="2">
        <v>16514.665495277801</v>
      </c>
      <c r="E41" s="2">
        <v>19490.224764655599</v>
      </c>
      <c r="F41" s="2">
        <v>43.763092517119198</v>
      </c>
      <c r="G41" s="2">
        <v>47.9678519672213</v>
      </c>
      <c r="H41" s="2">
        <f t="shared" si="0"/>
        <v>581.9841752485795</v>
      </c>
      <c r="I41" s="15">
        <f t="shared" si="1"/>
        <v>0.73970273927490027</v>
      </c>
    </row>
    <row r="42" spans="1:9" x14ac:dyDescent="0.25">
      <c r="A42" s="2">
        <v>298.37499999999898</v>
      </c>
      <c r="B42" s="2">
        <v>18050.173464943298</v>
      </c>
      <c r="C42" s="2">
        <v>37458.043731689402</v>
      </c>
      <c r="D42" s="2">
        <v>16405.417519213101</v>
      </c>
      <c r="E42" s="2">
        <v>19407.870266745998</v>
      </c>
      <c r="F42" s="2">
        <v>43.6240368852188</v>
      </c>
      <c r="G42" s="2">
        <v>48.187709946189599</v>
      </c>
      <c r="H42" s="2">
        <f t="shared" si="0"/>
        <v>583.80491499467246</v>
      </c>
      <c r="I42" s="15">
        <f t="shared" si="1"/>
        <v>0.73832783636298871</v>
      </c>
    </row>
    <row r="43" spans="1:9" x14ac:dyDescent="0.25">
      <c r="A43" s="2">
        <v>299.69999999999902</v>
      </c>
      <c r="B43" s="2">
        <v>18132.543729333302</v>
      </c>
      <c r="C43" s="2">
        <v>37458.043731689402</v>
      </c>
      <c r="D43" s="2">
        <v>16296.158488253899</v>
      </c>
      <c r="E43" s="2">
        <v>19325.500002356101</v>
      </c>
      <c r="F43" s="2">
        <v>43.484657417450201</v>
      </c>
      <c r="G43" s="2">
        <v>48.407610016198497</v>
      </c>
      <c r="H43" s="2">
        <f t="shared" si="0"/>
        <v>585.62589888139155</v>
      </c>
      <c r="I43" s="15">
        <f t="shared" si="1"/>
        <v>0.73694973570100064</v>
      </c>
    </row>
    <row r="44" spans="1:9" x14ac:dyDescent="0.25">
      <c r="A44" s="2">
        <v>301.02499999999901</v>
      </c>
      <c r="B44" s="2">
        <v>18214.884466283402</v>
      </c>
      <c r="C44" s="2">
        <v>37458.043731689402</v>
      </c>
      <c r="D44" s="2">
        <v>16186.921356504099</v>
      </c>
      <c r="E44" s="2">
        <v>19243.159265405899</v>
      </c>
      <c r="F44" s="2">
        <v>43.3450412796008</v>
      </c>
      <c r="G44" s="2">
        <v>48.6274312581724</v>
      </c>
      <c r="H44" s="2">
        <f t="shared" si="0"/>
        <v>587.44639448686053</v>
      </c>
      <c r="I44" s="15">
        <f t="shared" si="1"/>
        <v>0.73556910651003826</v>
      </c>
    </row>
    <row r="45" spans="1:9" x14ac:dyDescent="0.25">
      <c r="A45" s="2">
        <v>302.349999999999</v>
      </c>
      <c r="B45" s="2">
        <v>18297.2547923817</v>
      </c>
      <c r="C45" s="2">
        <v>37458.043731689402</v>
      </c>
      <c r="D45" s="2">
        <v>16077.662319065499</v>
      </c>
      <c r="E45" s="2">
        <v>19160.788939307698</v>
      </c>
      <c r="F45" s="2">
        <v>43.205072800179302</v>
      </c>
      <c r="G45" s="2">
        <v>48.8473314929211</v>
      </c>
      <c r="H45" s="2">
        <f t="shared" si="0"/>
        <v>589.2673783735795</v>
      </c>
      <c r="I45" s="15">
        <f t="shared" si="1"/>
        <v>0.73418488963648953</v>
      </c>
    </row>
    <row r="46" spans="1:9" x14ac:dyDescent="0.25">
      <c r="A46" s="2">
        <v>303.67499999999899</v>
      </c>
      <c r="B46" s="2">
        <v>18379.611295812199</v>
      </c>
      <c r="C46" s="2">
        <v>37458.043731689402</v>
      </c>
      <c r="D46" s="2">
        <v>15968.4141324211</v>
      </c>
      <c r="E46" s="2">
        <v>19078.432435877101</v>
      </c>
      <c r="F46" s="2">
        <v>43.064835117844403</v>
      </c>
      <c r="G46" s="2">
        <v>49.067194825935701</v>
      </c>
      <c r="H46" s="2">
        <f t="shared" si="0"/>
        <v>591.08811811967246</v>
      </c>
      <c r="I46" s="15">
        <f t="shared" si="1"/>
        <v>0.73279783769104945</v>
      </c>
    </row>
    <row r="47" spans="1:9" x14ac:dyDescent="0.25">
      <c r="A47" s="2">
        <v>304.99999999999898</v>
      </c>
      <c r="B47" s="2">
        <v>18461.983565723101</v>
      </c>
      <c r="C47" s="2">
        <v>37458.043731689402</v>
      </c>
      <c r="D47" s="2">
        <v>15859.153715955499</v>
      </c>
      <c r="E47" s="2">
        <v>18996.060165966199</v>
      </c>
      <c r="F47" s="2">
        <v>42.924270155834201</v>
      </c>
      <c r="G47" s="2">
        <v>49.2871002499908</v>
      </c>
      <c r="H47" s="2">
        <f t="shared" si="0"/>
        <v>592.90910200639155</v>
      </c>
      <c r="I47" s="15">
        <f t="shared" si="1"/>
        <v>0.73140734714450717</v>
      </c>
    </row>
  </sheetData>
  <mergeCells count="2">
    <mergeCell ref="B25:I25"/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4" workbookViewId="0">
      <selection activeCell="I3" sqref="I3"/>
    </sheetView>
  </sheetViews>
  <sheetFormatPr defaultRowHeight="15" x14ac:dyDescent="0.25"/>
  <sheetData>
    <row r="1" spans="1:6" x14ac:dyDescent="0.25">
      <c r="A1" t="s">
        <v>14</v>
      </c>
      <c r="B1" t="s">
        <v>15</v>
      </c>
      <c r="C1" t="s">
        <v>17</v>
      </c>
      <c r="D1" t="s">
        <v>18</v>
      </c>
      <c r="E1" t="s">
        <v>16</v>
      </c>
      <c r="F1" t="s">
        <v>19</v>
      </c>
    </row>
    <row r="2" spans="1:6" x14ac:dyDescent="0.25">
      <c r="A2">
        <v>3.71</v>
      </c>
      <c r="B2">
        <f>A2*(2800-104)</f>
        <v>10002.16</v>
      </c>
      <c r="C2">
        <v>744.6</v>
      </c>
      <c r="D2">
        <f>C2-B2/55</f>
        <v>562.74254545454551</v>
      </c>
      <c r="E2">
        <f>(19000+55*(C2-D2))/(55*(1572-892.71))</f>
        <v>0.77626934004622472</v>
      </c>
      <c r="F2">
        <f>A2/3.71</f>
        <v>1</v>
      </c>
    </row>
    <row r="3" spans="1:6" x14ac:dyDescent="0.25">
      <c r="A3">
        <v>3.66</v>
      </c>
      <c r="B3">
        <f t="shared" ref="B3:B66" si="0">A3*(2800-104)</f>
        <v>9867.36</v>
      </c>
      <c r="C3">
        <v>744.6</v>
      </c>
      <c r="D3">
        <f t="shared" ref="D3:D66" si="1">C3-B3/55</f>
        <v>565.19345454545453</v>
      </c>
      <c r="E3">
        <f t="shared" ref="E3:E66" si="2">(19000+55*(C3-D3))/(55*(1572-892.71))</f>
        <v>0.77266129474759082</v>
      </c>
      <c r="F3">
        <f t="shared" ref="F3:F66" si="3">A3/3.71</f>
        <v>0.98652291105121304</v>
      </c>
    </row>
    <row r="4" spans="1:6" x14ac:dyDescent="0.25">
      <c r="A4">
        <v>3.61</v>
      </c>
      <c r="B4">
        <f t="shared" si="0"/>
        <v>9732.56</v>
      </c>
      <c r="C4">
        <v>744.6</v>
      </c>
      <c r="D4">
        <f t="shared" si="1"/>
        <v>567.64436363636366</v>
      </c>
      <c r="E4">
        <f t="shared" si="2"/>
        <v>0.7690532494489567</v>
      </c>
      <c r="F4">
        <f t="shared" si="3"/>
        <v>0.97304582210242585</v>
      </c>
    </row>
    <row r="5" spans="1:6" x14ac:dyDescent="0.25">
      <c r="A5">
        <v>3.56</v>
      </c>
      <c r="B5">
        <f t="shared" si="0"/>
        <v>9597.76</v>
      </c>
      <c r="C5">
        <v>744.6</v>
      </c>
      <c r="D5">
        <f t="shared" si="1"/>
        <v>570.09527272727269</v>
      </c>
      <c r="E5">
        <f t="shared" si="2"/>
        <v>0.7654452041503228</v>
      </c>
      <c r="F5">
        <f t="shared" si="3"/>
        <v>0.95956873315363889</v>
      </c>
    </row>
    <row r="6" spans="1:6" x14ac:dyDescent="0.25">
      <c r="A6">
        <v>3.51</v>
      </c>
      <c r="B6">
        <f t="shared" si="0"/>
        <v>9462.9599999999991</v>
      </c>
      <c r="C6">
        <v>744.6</v>
      </c>
      <c r="D6">
        <f t="shared" si="1"/>
        <v>572.54618181818182</v>
      </c>
      <c r="E6">
        <f t="shared" si="2"/>
        <v>0.76183715885168879</v>
      </c>
      <c r="F6">
        <f t="shared" si="3"/>
        <v>0.9460916442048517</v>
      </c>
    </row>
    <row r="7" spans="1:6" x14ac:dyDescent="0.25">
      <c r="A7">
        <v>3.46</v>
      </c>
      <c r="B7">
        <f t="shared" si="0"/>
        <v>9328.16</v>
      </c>
      <c r="C7">
        <v>744.6</v>
      </c>
      <c r="D7">
        <f t="shared" si="1"/>
        <v>574.99709090909096</v>
      </c>
      <c r="E7">
        <f t="shared" si="2"/>
        <v>0.75822911355305467</v>
      </c>
      <c r="F7">
        <f t="shared" si="3"/>
        <v>0.93261455525606474</v>
      </c>
    </row>
    <row r="8" spans="1:6" x14ac:dyDescent="0.25">
      <c r="A8">
        <v>3.41</v>
      </c>
      <c r="B8">
        <f t="shared" si="0"/>
        <v>9193.36</v>
      </c>
      <c r="C8">
        <v>744.6</v>
      </c>
      <c r="D8">
        <f t="shared" si="1"/>
        <v>577.44799999999998</v>
      </c>
      <c r="E8">
        <f t="shared" si="2"/>
        <v>0.75462106825442077</v>
      </c>
      <c r="F8">
        <f t="shared" si="3"/>
        <v>0.91913746630727766</v>
      </c>
    </row>
    <row r="9" spans="1:6" x14ac:dyDescent="0.25">
      <c r="A9">
        <v>3.36</v>
      </c>
      <c r="B9">
        <f t="shared" si="0"/>
        <v>9058.56</v>
      </c>
      <c r="C9">
        <v>744.6</v>
      </c>
      <c r="D9">
        <f t="shared" si="1"/>
        <v>579.89890909090911</v>
      </c>
      <c r="E9">
        <f t="shared" si="2"/>
        <v>0.75101302295578676</v>
      </c>
      <c r="F9">
        <f t="shared" si="3"/>
        <v>0.90566037735849059</v>
      </c>
    </row>
    <row r="10" spans="1:6" x14ac:dyDescent="0.25">
      <c r="A10">
        <v>3.31</v>
      </c>
      <c r="B10">
        <f t="shared" si="0"/>
        <v>8923.76</v>
      </c>
      <c r="C10">
        <v>744.6</v>
      </c>
      <c r="D10">
        <f t="shared" si="1"/>
        <v>582.34981818181814</v>
      </c>
      <c r="E10">
        <f t="shared" si="2"/>
        <v>0.74740497765715286</v>
      </c>
      <c r="F10">
        <f t="shared" si="3"/>
        <v>0.89218328840970351</v>
      </c>
    </row>
    <row r="11" spans="1:6" x14ac:dyDescent="0.25">
      <c r="A11">
        <v>3.26</v>
      </c>
      <c r="B11">
        <f t="shared" si="0"/>
        <v>8788.9599999999991</v>
      </c>
      <c r="C11">
        <v>744.6</v>
      </c>
      <c r="D11">
        <f t="shared" si="1"/>
        <v>584.80072727272727</v>
      </c>
      <c r="E11">
        <f t="shared" si="2"/>
        <v>0.74379693235851874</v>
      </c>
      <c r="F11">
        <f t="shared" si="3"/>
        <v>0.87870619946091644</v>
      </c>
    </row>
    <row r="12" spans="1:6" x14ac:dyDescent="0.25">
      <c r="A12">
        <v>3.21</v>
      </c>
      <c r="B12">
        <f t="shared" si="0"/>
        <v>8654.16</v>
      </c>
      <c r="C12">
        <v>744.6</v>
      </c>
      <c r="D12">
        <f t="shared" si="1"/>
        <v>587.25163636363641</v>
      </c>
      <c r="E12">
        <f t="shared" si="2"/>
        <v>0.74018888705988473</v>
      </c>
      <c r="F12">
        <f t="shared" si="3"/>
        <v>0.86522911051212936</v>
      </c>
    </row>
    <row r="13" spans="1:6" x14ac:dyDescent="0.25">
      <c r="A13">
        <v>3.16</v>
      </c>
      <c r="B13">
        <f t="shared" si="0"/>
        <v>8519.36</v>
      </c>
      <c r="C13">
        <v>744.6</v>
      </c>
      <c r="D13">
        <f t="shared" si="1"/>
        <v>589.70254545454543</v>
      </c>
      <c r="E13">
        <f t="shared" si="2"/>
        <v>0.73658084176125083</v>
      </c>
      <c r="F13">
        <f t="shared" si="3"/>
        <v>0.8517520215633424</v>
      </c>
    </row>
    <row r="14" spans="1:6" x14ac:dyDescent="0.25">
      <c r="A14">
        <v>3.11</v>
      </c>
      <c r="B14">
        <f t="shared" si="0"/>
        <v>8384.56</v>
      </c>
      <c r="C14">
        <v>744.6</v>
      </c>
      <c r="D14">
        <f t="shared" si="1"/>
        <v>592.15345454545457</v>
      </c>
      <c r="E14">
        <f t="shared" si="2"/>
        <v>0.7329727964626167</v>
      </c>
      <c r="F14">
        <f t="shared" si="3"/>
        <v>0.83827493261455521</v>
      </c>
    </row>
    <row r="15" spans="1:6" x14ac:dyDescent="0.25">
      <c r="A15">
        <v>3.06</v>
      </c>
      <c r="B15">
        <f t="shared" si="0"/>
        <v>8249.76</v>
      </c>
      <c r="C15">
        <v>744.6</v>
      </c>
      <c r="D15">
        <f t="shared" si="1"/>
        <v>594.60436363636359</v>
      </c>
      <c r="E15">
        <f t="shared" si="2"/>
        <v>0.72936475116398281</v>
      </c>
      <c r="F15">
        <f t="shared" si="3"/>
        <v>0.82479784366576825</v>
      </c>
    </row>
    <row r="16" spans="1:6" x14ac:dyDescent="0.25">
      <c r="A16">
        <v>3.01</v>
      </c>
      <c r="B16">
        <f t="shared" si="0"/>
        <v>8114.9599999999991</v>
      </c>
      <c r="C16">
        <v>744.6</v>
      </c>
      <c r="D16">
        <f t="shared" si="1"/>
        <v>597.05527272727272</v>
      </c>
      <c r="E16">
        <f t="shared" si="2"/>
        <v>0.72575670586534879</v>
      </c>
      <c r="F16">
        <f t="shared" si="3"/>
        <v>0.81132075471698106</v>
      </c>
    </row>
    <row r="17" spans="1:6" x14ac:dyDescent="0.25">
      <c r="A17">
        <v>2.96</v>
      </c>
      <c r="B17">
        <f t="shared" si="0"/>
        <v>7980.16</v>
      </c>
      <c r="C17">
        <v>744.6</v>
      </c>
      <c r="D17">
        <f t="shared" si="1"/>
        <v>599.50618181818186</v>
      </c>
      <c r="E17">
        <f t="shared" si="2"/>
        <v>0.72214866056671478</v>
      </c>
      <c r="F17">
        <f t="shared" si="3"/>
        <v>0.7978436657681941</v>
      </c>
    </row>
    <row r="18" spans="1:6" x14ac:dyDescent="0.25">
      <c r="A18">
        <v>2.91</v>
      </c>
      <c r="B18">
        <f t="shared" si="0"/>
        <v>7845.3600000000006</v>
      </c>
      <c r="C18">
        <v>744.6</v>
      </c>
      <c r="D18">
        <f t="shared" si="1"/>
        <v>601.95709090909088</v>
      </c>
      <c r="E18">
        <f t="shared" si="2"/>
        <v>0.71854061526808077</v>
      </c>
      <c r="F18">
        <f t="shared" si="3"/>
        <v>0.78436657681940702</v>
      </c>
    </row>
    <row r="19" spans="1:6" x14ac:dyDescent="0.25">
      <c r="A19">
        <v>2.86</v>
      </c>
      <c r="B19">
        <f t="shared" si="0"/>
        <v>7710.5599999999995</v>
      </c>
      <c r="C19">
        <v>744.6</v>
      </c>
      <c r="D19">
        <f t="shared" si="1"/>
        <v>604.40800000000002</v>
      </c>
      <c r="E19">
        <f t="shared" si="2"/>
        <v>0.71493256996944676</v>
      </c>
      <c r="F19">
        <f t="shared" si="3"/>
        <v>0.77088948787061995</v>
      </c>
    </row>
    <row r="20" spans="1:6" x14ac:dyDescent="0.25">
      <c r="A20">
        <v>2.81</v>
      </c>
      <c r="B20">
        <f t="shared" si="0"/>
        <v>7575.76</v>
      </c>
      <c r="C20">
        <v>744.6</v>
      </c>
      <c r="D20">
        <f t="shared" si="1"/>
        <v>606.85890909090915</v>
      </c>
      <c r="E20">
        <f t="shared" si="2"/>
        <v>0.71132452467081275</v>
      </c>
      <c r="F20">
        <f t="shared" si="3"/>
        <v>0.75741239892183287</v>
      </c>
    </row>
    <row r="21" spans="1:6" x14ac:dyDescent="0.25">
      <c r="A21">
        <v>2.76</v>
      </c>
      <c r="B21">
        <f t="shared" si="0"/>
        <v>7440.9599999999991</v>
      </c>
      <c r="C21">
        <v>744.6</v>
      </c>
      <c r="D21">
        <f t="shared" si="1"/>
        <v>609.30981818181817</v>
      </c>
      <c r="E21">
        <f t="shared" si="2"/>
        <v>0.70771647937217885</v>
      </c>
      <c r="F21">
        <f t="shared" si="3"/>
        <v>0.7439353099730458</v>
      </c>
    </row>
    <row r="22" spans="1:6" x14ac:dyDescent="0.25">
      <c r="A22">
        <v>2.71</v>
      </c>
      <c r="B22">
        <f t="shared" si="0"/>
        <v>7306.16</v>
      </c>
      <c r="C22">
        <v>744.6</v>
      </c>
      <c r="D22">
        <f t="shared" si="1"/>
        <v>611.76072727272731</v>
      </c>
      <c r="E22">
        <f t="shared" si="2"/>
        <v>0.70410843407354473</v>
      </c>
      <c r="F22">
        <f t="shared" si="3"/>
        <v>0.73045822102425872</v>
      </c>
    </row>
    <row r="23" spans="1:6" x14ac:dyDescent="0.25">
      <c r="A23">
        <v>2.66</v>
      </c>
      <c r="B23">
        <f t="shared" si="0"/>
        <v>7171.3600000000006</v>
      </c>
      <c r="C23">
        <v>744.6</v>
      </c>
      <c r="D23">
        <f t="shared" si="1"/>
        <v>614.21163636363644</v>
      </c>
      <c r="E23">
        <f t="shared" si="2"/>
        <v>0.70050038877491072</v>
      </c>
      <c r="F23">
        <f t="shared" si="3"/>
        <v>0.71698113207547176</v>
      </c>
    </row>
    <row r="24" spans="1:6" x14ac:dyDescent="0.25">
      <c r="A24">
        <v>2.61</v>
      </c>
      <c r="B24">
        <f t="shared" si="0"/>
        <v>7036.5599999999995</v>
      </c>
      <c r="C24">
        <v>744.6</v>
      </c>
      <c r="D24">
        <f t="shared" si="1"/>
        <v>616.66254545454547</v>
      </c>
      <c r="E24">
        <f t="shared" si="2"/>
        <v>0.69689234347627682</v>
      </c>
      <c r="F24">
        <f t="shared" si="3"/>
        <v>0.70350404312668458</v>
      </c>
    </row>
    <row r="25" spans="1:6" x14ac:dyDescent="0.25">
      <c r="A25">
        <v>2.56</v>
      </c>
      <c r="B25">
        <f t="shared" si="0"/>
        <v>6901.76</v>
      </c>
      <c r="C25">
        <v>744.6</v>
      </c>
      <c r="D25">
        <f t="shared" si="1"/>
        <v>619.1134545454546</v>
      </c>
      <c r="E25">
        <f t="shared" si="2"/>
        <v>0.6932842981776427</v>
      </c>
      <c r="F25">
        <f t="shared" si="3"/>
        <v>0.69002695417789761</v>
      </c>
    </row>
    <row r="26" spans="1:6" x14ac:dyDescent="0.25">
      <c r="A26">
        <v>2.5099999999999998</v>
      </c>
      <c r="B26">
        <f t="shared" si="0"/>
        <v>6766.9599999999991</v>
      </c>
      <c r="C26">
        <v>744.6</v>
      </c>
      <c r="D26">
        <f t="shared" si="1"/>
        <v>621.56436363636362</v>
      </c>
      <c r="E26">
        <f t="shared" si="2"/>
        <v>0.6896762528790088</v>
      </c>
      <c r="F26">
        <f t="shared" si="3"/>
        <v>0.67654986522911043</v>
      </c>
    </row>
    <row r="27" spans="1:6" x14ac:dyDescent="0.25">
      <c r="A27">
        <v>2.46</v>
      </c>
      <c r="B27">
        <f t="shared" si="0"/>
        <v>6632.16</v>
      </c>
      <c r="C27">
        <v>744.6</v>
      </c>
      <c r="D27">
        <f t="shared" si="1"/>
        <v>624.01527272727276</v>
      </c>
      <c r="E27">
        <f t="shared" si="2"/>
        <v>0.68606820758037479</v>
      </c>
      <c r="F27">
        <f t="shared" si="3"/>
        <v>0.66307277628032346</v>
      </c>
    </row>
    <row r="28" spans="1:6" x14ac:dyDescent="0.25">
      <c r="A28">
        <v>2.41</v>
      </c>
      <c r="B28">
        <f t="shared" si="0"/>
        <v>6497.3600000000006</v>
      </c>
      <c r="C28">
        <v>744.6</v>
      </c>
      <c r="D28">
        <f t="shared" si="1"/>
        <v>626.46618181818178</v>
      </c>
      <c r="E28">
        <f t="shared" si="2"/>
        <v>0.68246016228174089</v>
      </c>
      <c r="F28">
        <f t="shared" si="3"/>
        <v>0.64959568733153639</v>
      </c>
    </row>
    <row r="29" spans="1:6" x14ac:dyDescent="0.25">
      <c r="A29">
        <v>2.36</v>
      </c>
      <c r="B29">
        <f t="shared" si="0"/>
        <v>6362.5599999999995</v>
      </c>
      <c r="C29">
        <v>744.6</v>
      </c>
      <c r="D29">
        <f t="shared" si="1"/>
        <v>628.91709090909092</v>
      </c>
      <c r="E29">
        <f t="shared" si="2"/>
        <v>0.67885211698310677</v>
      </c>
      <c r="F29">
        <f t="shared" si="3"/>
        <v>0.63611859838274931</v>
      </c>
    </row>
    <row r="30" spans="1:6" x14ac:dyDescent="0.25">
      <c r="A30">
        <v>2.31</v>
      </c>
      <c r="B30">
        <f t="shared" si="0"/>
        <v>6227.76</v>
      </c>
      <c r="C30">
        <v>744.6</v>
      </c>
      <c r="D30">
        <f t="shared" si="1"/>
        <v>631.36800000000005</v>
      </c>
      <c r="E30">
        <f t="shared" si="2"/>
        <v>0.67524407168447265</v>
      </c>
      <c r="F30">
        <f t="shared" si="3"/>
        <v>0.62264150943396224</v>
      </c>
    </row>
    <row r="31" spans="1:6" x14ac:dyDescent="0.25">
      <c r="A31">
        <v>2.26000000000001</v>
      </c>
      <c r="B31">
        <f t="shared" si="0"/>
        <v>6092.9600000000273</v>
      </c>
      <c r="C31">
        <v>744.6</v>
      </c>
      <c r="D31">
        <f t="shared" si="1"/>
        <v>633.81890909090862</v>
      </c>
      <c r="E31">
        <f t="shared" si="2"/>
        <v>0.67163602638583952</v>
      </c>
      <c r="F31">
        <f t="shared" si="3"/>
        <v>0.60916442048517794</v>
      </c>
    </row>
    <row r="32" spans="1:6" x14ac:dyDescent="0.25">
      <c r="A32">
        <v>2.2100000000000102</v>
      </c>
      <c r="B32">
        <f t="shared" si="0"/>
        <v>5958.1600000000271</v>
      </c>
      <c r="C32">
        <v>744.6</v>
      </c>
      <c r="D32">
        <f t="shared" si="1"/>
        <v>636.26981818181775</v>
      </c>
      <c r="E32">
        <f t="shared" si="2"/>
        <v>0.6680279810872054</v>
      </c>
      <c r="F32">
        <f t="shared" si="3"/>
        <v>0.59568733153639086</v>
      </c>
    </row>
    <row r="33" spans="1:6" x14ac:dyDescent="0.25">
      <c r="A33">
        <v>2.1600000000000099</v>
      </c>
      <c r="B33">
        <f t="shared" si="0"/>
        <v>5823.360000000027</v>
      </c>
      <c r="C33">
        <v>744.6</v>
      </c>
      <c r="D33">
        <f t="shared" si="1"/>
        <v>638.72072727272678</v>
      </c>
      <c r="E33">
        <f t="shared" si="2"/>
        <v>0.6644199357885715</v>
      </c>
      <c r="F33">
        <f t="shared" si="3"/>
        <v>0.58221024258760379</v>
      </c>
    </row>
    <row r="34" spans="1:6" x14ac:dyDescent="0.25">
      <c r="A34">
        <v>2.1100000000000101</v>
      </c>
      <c r="B34">
        <f t="shared" si="0"/>
        <v>5688.5600000000268</v>
      </c>
      <c r="C34">
        <v>744.6</v>
      </c>
      <c r="D34">
        <f t="shared" si="1"/>
        <v>641.17163636363591</v>
      </c>
      <c r="E34">
        <f t="shared" si="2"/>
        <v>0.66081189048993749</v>
      </c>
      <c r="F34">
        <f t="shared" si="3"/>
        <v>0.56873315363881671</v>
      </c>
    </row>
    <row r="35" spans="1:6" x14ac:dyDescent="0.25">
      <c r="A35">
        <v>2.0600000000000098</v>
      </c>
      <c r="B35">
        <f t="shared" si="0"/>
        <v>5553.7600000000266</v>
      </c>
      <c r="C35">
        <v>744.6</v>
      </c>
      <c r="D35">
        <f t="shared" si="1"/>
        <v>643.62254545454493</v>
      </c>
      <c r="E35">
        <f t="shared" si="2"/>
        <v>0.65720384519130359</v>
      </c>
      <c r="F35">
        <f t="shared" si="3"/>
        <v>0.55525606469002964</v>
      </c>
    </row>
    <row r="36" spans="1:6" x14ac:dyDescent="0.25">
      <c r="A36">
        <v>2.01000000000001</v>
      </c>
      <c r="B36">
        <f t="shared" si="0"/>
        <v>5418.9600000000273</v>
      </c>
      <c r="C36">
        <v>744.6</v>
      </c>
      <c r="D36">
        <f t="shared" si="1"/>
        <v>646.07345454545407</v>
      </c>
      <c r="E36">
        <f t="shared" si="2"/>
        <v>0.65359579989266947</v>
      </c>
      <c r="F36">
        <f t="shared" si="3"/>
        <v>0.54177897574124256</v>
      </c>
    </row>
    <row r="37" spans="1:6" x14ac:dyDescent="0.25">
      <c r="A37">
        <v>1.96000000000001</v>
      </c>
      <c r="B37">
        <f t="shared" si="0"/>
        <v>5284.1600000000271</v>
      </c>
      <c r="C37">
        <v>744.6</v>
      </c>
      <c r="D37">
        <f t="shared" si="1"/>
        <v>648.5243636363632</v>
      </c>
      <c r="E37">
        <f t="shared" si="2"/>
        <v>0.64998775459403546</v>
      </c>
      <c r="F37">
        <f t="shared" si="3"/>
        <v>0.52830188679245549</v>
      </c>
    </row>
    <row r="38" spans="1:6" x14ac:dyDescent="0.25">
      <c r="A38">
        <v>1.9100000000000099</v>
      </c>
      <c r="B38">
        <f t="shared" si="0"/>
        <v>5149.360000000027</v>
      </c>
      <c r="C38">
        <v>744.6</v>
      </c>
      <c r="D38">
        <f t="shared" si="1"/>
        <v>650.97527272727223</v>
      </c>
      <c r="E38">
        <f t="shared" si="2"/>
        <v>0.64637970929540156</v>
      </c>
      <c r="F38">
        <f t="shared" si="3"/>
        <v>0.51482479784366841</v>
      </c>
    </row>
    <row r="39" spans="1:6" x14ac:dyDescent="0.25">
      <c r="A39">
        <v>1.8600000000000101</v>
      </c>
      <c r="B39">
        <f t="shared" si="0"/>
        <v>5014.5600000000268</v>
      </c>
      <c r="C39">
        <v>744.6</v>
      </c>
      <c r="D39">
        <f t="shared" si="1"/>
        <v>653.42618181818136</v>
      </c>
      <c r="E39">
        <f t="shared" si="2"/>
        <v>0.64277166399676744</v>
      </c>
      <c r="F39">
        <f t="shared" si="3"/>
        <v>0.50134770889488145</v>
      </c>
    </row>
    <row r="40" spans="1:6" x14ac:dyDescent="0.25">
      <c r="A40">
        <v>1.81000000000001</v>
      </c>
      <c r="B40">
        <f t="shared" si="0"/>
        <v>4879.7600000000275</v>
      </c>
      <c r="C40">
        <v>744.6</v>
      </c>
      <c r="D40">
        <f t="shared" si="1"/>
        <v>655.87709090909038</v>
      </c>
      <c r="E40">
        <f t="shared" si="2"/>
        <v>0.63916361869813354</v>
      </c>
      <c r="F40">
        <f t="shared" si="3"/>
        <v>0.48787061994609437</v>
      </c>
    </row>
    <row r="41" spans="1:6" x14ac:dyDescent="0.25">
      <c r="A41">
        <v>1.76000000000001</v>
      </c>
      <c r="B41">
        <f t="shared" si="0"/>
        <v>4744.9600000000273</v>
      </c>
      <c r="C41">
        <v>744.6</v>
      </c>
      <c r="D41">
        <f t="shared" si="1"/>
        <v>658.32799999999952</v>
      </c>
      <c r="E41">
        <f t="shared" si="2"/>
        <v>0.63555557339949953</v>
      </c>
      <c r="F41">
        <f t="shared" si="3"/>
        <v>0.4743935309973073</v>
      </c>
    </row>
    <row r="42" spans="1:6" x14ac:dyDescent="0.25">
      <c r="A42">
        <v>1.71000000000001</v>
      </c>
      <c r="B42">
        <f t="shared" si="0"/>
        <v>4610.1600000000271</v>
      </c>
      <c r="C42">
        <v>744.6</v>
      </c>
      <c r="D42">
        <f t="shared" si="1"/>
        <v>660.77890909090866</v>
      </c>
      <c r="E42">
        <f t="shared" si="2"/>
        <v>0.63194752810086541</v>
      </c>
      <c r="F42">
        <f t="shared" si="3"/>
        <v>0.46091644204852023</v>
      </c>
    </row>
    <row r="43" spans="1:6" x14ac:dyDescent="0.25">
      <c r="A43">
        <v>1.6600000000000099</v>
      </c>
      <c r="B43">
        <f t="shared" si="0"/>
        <v>4475.360000000027</v>
      </c>
      <c r="C43">
        <v>744.6</v>
      </c>
      <c r="D43">
        <f t="shared" si="1"/>
        <v>663.22981818181768</v>
      </c>
      <c r="E43">
        <f t="shared" si="2"/>
        <v>0.62833948280223151</v>
      </c>
      <c r="F43">
        <f t="shared" si="3"/>
        <v>0.44743935309973315</v>
      </c>
    </row>
    <row r="44" spans="1:6" x14ac:dyDescent="0.25">
      <c r="A44">
        <v>1.6100000000000101</v>
      </c>
      <c r="B44">
        <f t="shared" si="0"/>
        <v>4340.5600000000268</v>
      </c>
      <c r="C44">
        <v>744.6</v>
      </c>
      <c r="D44">
        <f t="shared" si="1"/>
        <v>665.68072727272681</v>
      </c>
      <c r="E44">
        <f t="shared" si="2"/>
        <v>0.62473143750359739</v>
      </c>
      <c r="F44">
        <f t="shared" si="3"/>
        <v>0.43396226415094613</v>
      </c>
    </row>
    <row r="45" spans="1:6" x14ac:dyDescent="0.25">
      <c r="A45">
        <v>1.56000000000001</v>
      </c>
      <c r="B45">
        <f t="shared" si="0"/>
        <v>4205.7600000000275</v>
      </c>
      <c r="C45">
        <v>744.6</v>
      </c>
      <c r="D45">
        <f t="shared" si="1"/>
        <v>668.13163636363583</v>
      </c>
      <c r="E45">
        <f t="shared" si="2"/>
        <v>0.6211233922049636</v>
      </c>
      <c r="F45">
        <f t="shared" si="3"/>
        <v>0.42048517520215906</v>
      </c>
    </row>
    <row r="46" spans="1:6" x14ac:dyDescent="0.25">
      <c r="A46">
        <v>1.51000000000001</v>
      </c>
      <c r="B46">
        <f t="shared" si="0"/>
        <v>4070.9600000000269</v>
      </c>
      <c r="C46">
        <v>744.6</v>
      </c>
      <c r="D46">
        <f t="shared" si="1"/>
        <v>670.58254545454497</v>
      </c>
      <c r="E46">
        <f t="shared" si="2"/>
        <v>0.61751534690632948</v>
      </c>
      <c r="F46">
        <f t="shared" si="3"/>
        <v>0.40700808625337198</v>
      </c>
    </row>
    <row r="47" spans="1:6" x14ac:dyDescent="0.25">
      <c r="A47">
        <v>1.46000000000001</v>
      </c>
      <c r="B47">
        <f t="shared" si="0"/>
        <v>3936.1600000000267</v>
      </c>
      <c r="C47">
        <v>744.6</v>
      </c>
      <c r="D47">
        <f t="shared" si="1"/>
        <v>673.03345454545411</v>
      </c>
      <c r="E47">
        <f t="shared" si="2"/>
        <v>0.61390730160769535</v>
      </c>
      <c r="F47">
        <f t="shared" si="3"/>
        <v>0.39353099730458491</v>
      </c>
    </row>
    <row r="48" spans="1:6" x14ac:dyDescent="0.25">
      <c r="A48">
        <v>1.4100000000000099</v>
      </c>
      <c r="B48">
        <f t="shared" si="0"/>
        <v>3801.3600000000265</v>
      </c>
      <c r="C48">
        <v>744.6</v>
      </c>
      <c r="D48">
        <f t="shared" si="1"/>
        <v>675.48436363636313</v>
      </c>
      <c r="E48">
        <f t="shared" si="2"/>
        <v>0.61029925630906146</v>
      </c>
      <c r="F48">
        <f t="shared" si="3"/>
        <v>0.38005390835579783</v>
      </c>
    </row>
    <row r="49" spans="1:6" x14ac:dyDescent="0.25">
      <c r="A49">
        <v>1.3600000000000101</v>
      </c>
      <c r="B49">
        <f t="shared" si="0"/>
        <v>3666.5600000000272</v>
      </c>
      <c r="C49">
        <v>744.6</v>
      </c>
      <c r="D49">
        <f t="shared" si="1"/>
        <v>677.93527272727226</v>
      </c>
      <c r="E49">
        <f t="shared" si="2"/>
        <v>0.60669121101042744</v>
      </c>
      <c r="F49">
        <f t="shared" si="3"/>
        <v>0.36657681940701081</v>
      </c>
    </row>
    <row r="50" spans="1:6" x14ac:dyDescent="0.25">
      <c r="A50">
        <v>1.31000000000001</v>
      </c>
      <c r="B50">
        <f t="shared" si="0"/>
        <v>3531.760000000027</v>
      </c>
      <c r="C50">
        <v>744.6</v>
      </c>
      <c r="D50">
        <f t="shared" si="1"/>
        <v>680.3861818181814</v>
      </c>
      <c r="E50">
        <f t="shared" si="2"/>
        <v>0.60308316571179332</v>
      </c>
      <c r="F50">
        <f t="shared" si="3"/>
        <v>0.35309973045822374</v>
      </c>
    </row>
    <row r="51" spans="1:6" x14ac:dyDescent="0.25">
      <c r="A51">
        <v>1.26000000000001</v>
      </c>
      <c r="B51">
        <f t="shared" si="0"/>
        <v>3396.9600000000269</v>
      </c>
      <c r="C51">
        <v>744.6</v>
      </c>
      <c r="D51">
        <f t="shared" si="1"/>
        <v>682.83709090909042</v>
      </c>
      <c r="E51">
        <f t="shared" si="2"/>
        <v>0.59947512041315942</v>
      </c>
      <c r="F51">
        <f t="shared" si="3"/>
        <v>0.33962264150943666</v>
      </c>
    </row>
    <row r="52" spans="1:6" x14ac:dyDescent="0.25">
      <c r="A52">
        <v>1.21000000000001</v>
      </c>
      <c r="B52">
        <f t="shared" si="0"/>
        <v>3262.1600000000267</v>
      </c>
      <c r="C52">
        <v>744.6</v>
      </c>
      <c r="D52">
        <f t="shared" si="1"/>
        <v>685.28799999999956</v>
      </c>
      <c r="E52">
        <f t="shared" si="2"/>
        <v>0.59586707511452541</v>
      </c>
      <c r="F52">
        <f t="shared" si="3"/>
        <v>0.32614555256064959</v>
      </c>
    </row>
    <row r="53" spans="1:6" x14ac:dyDescent="0.25">
      <c r="A53">
        <v>1.1600000000000099</v>
      </c>
      <c r="B53">
        <f t="shared" si="0"/>
        <v>3127.3600000000265</v>
      </c>
      <c r="C53">
        <v>744.6</v>
      </c>
      <c r="D53">
        <f t="shared" si="1"/>
        <v>687.73890909090869</v>
      </c>
      <c r="E53">
        <f t="shared" si="2"/>
        <v>0.59225902981589129</v>
      </c>
      <c r="F53">
        <f t="shared" si="3"/>
        <v>0.31266846361186251</v>
      </c>
    </row>
    <row r="54" spans="1:6" x14ac:dyDescent="0.25">
      <c r="A54">
        <v>1.1100000000000101</v>
      </c>
      <c r="B54">
        <f t="shared" si="0"/>
        <v>2992.5600000000272</v>
      </c>
      <c r="C54">
        <v>744.6</v>
      </c>
      <c r="D54">
        <f t="shared" si="1"/>
        <v>690.18981818181771</v>
      </c>
      <c r="E54">
        <f t="shared" si="2"/>
        <v>0.58865098451725739</v>
      </c>
      <c r="F54">
        <f t="shared" si="3"/>
        <v>0.29919137466307549</v>
      </c>
    </row>
    <row r="55" spans="1:6" x14ac:dyDescent="0.25">
      <c r="A55">
        <v>1.06000000000001</v>
      </c>
      <c r="B55">
        <f t="shared" si="0"/>
        <v>2857.760000000027</v>
      </c>
      <c r="C55">
        <v>744.6</v>
      </c>
      <c r="D55">
        <f t="shared" si="1"/>
        <v>692.64072727272685</v>
      </c>
      <c r="E55">
        <f t="shared" si="2"/>
        <v>0.58504293921862338</v>
      </c>
      <c r="F55">
        <f t="shared" si="3"/>
        <v>0.28571428571428842</v>
      </c>
    </row>
    <row r="56" spans="1:6" x14ac:dyDescent="0.25">
      <c r="A56">
        <v>1.01000000000001</v>
      </c>
      <c r="B56">
        <f t="shared" si="0"/>
        <v>2722.9600000000269</v>
      </c>
      <c r="C56">
        <v>744.6</v>
      </c>
      <c r="D56">
        <f t="shared" si="1"/>
        <v>695.09163636363587</v>
      </c>
      <c r="E56">
        <f t="shared" si="2"/>
        <v>0.58143489391998948</v>
      </c>
      <c r="F56">
        <f t="shared" si="3"/>
        <v>0.27223719676550134</v>
      </c>
    </row>
    <row r="57" spans="1:6" x14ac:dyDescent="0.25">
      <c r="A57">
        <v>0.96000000000000996</v>
      </c>
      <c r="B57">
        <f t="shared" si="0"/>
        <v>2588.1600000000267</v>
      </c>
      <c r="C57">
        <v>744.6</v>
      </c>
      <c r="D57">
        <f t="shared" si="1"/>
        <v>697.54254545454501</v>
      </c>
      <c r="E57">
        <f t="shared" si="2"/>
        <v>0.57782684862135536</v>
      </c>
      <c r="F57">
        <f t="shared" si="3"/>
        <v>0.25876010781671427</v>
      </c>
    </row>
    <row r="58" spans="1:6" x14ac:dyDescent="0.25">
      <c r="A58">
        <v>0.91000000000001002</v>
      </c>
      <c r="B58">
        <f t="shared" si="0"/>
        <v>2453.360000000027</v>
      </c>
      <c r="C58">
        <v>744.6</v>
      </c>
      <c r="D58">
        <f t="shared" si="1"/>
        <v>699.99345454545403</v>
      </c>
      <c r="E58">
        <f t="shared" si="2"/>
        <v>0.57421880332272146</v>
      </c>
      <c r="F58">
        <f t="shared" si="3"/>
        <v>0.24528301886792722</v>
      </c>
    </row>
    <row r="59" spans="1:6" x14ac:dyDescent="0.25">
      <c r="A59">
        <v>0.86000000000000998</v>
      </c>
      <c r="B59">
        <f t="shared" si="0"/>
        <v>2318.5600000000268</v>
      </c>
      <c r="C59">
        <v>744.6</v>
      </c>
      <c r="D59">
        <f t="shared" si="1"/>
        <v>702.44436363636316</v>
      </c>
      <c r="E59">
        <f t="shared" si="2"/>
        <v>0.57061075802408745</v>
      </c>
      <c r="F59">
        <f t="shared" si="3"/>
        <v>0.23180592991914015</v>
      </c>
    </row>
    <row r="60" spans="1:6" x14ac:dyDescent="0.25">
      <c r="A60">
        <v>0.81000000000001005</v>
      </c>
      <c r="B60">
        <f t="shared" si="0"/>
        <v>2183.760000000027</v>
      </c>
      <c r="C60">
        <v>744.6</v>
      </c>
      <c r="D60">
        <f t="shared" si="1"/>
        <v>704.8952727272723</v>
      </c>
      <c r="E60">
        <f t="shared" si="2"/>
        <v>0.56700271272545333</v>
      </c>
      <c r="F60">
        <f t="shared" si="3"/>
        <v>0.21832884097035313</v>
      </c>
    </row>
    <row r="61" spans="1:6" x14ac:dyDescent="0.25">
      <c r="A61">
        <v>0.76000000000001</v>
      </c>
      <c r="B61">
        <f t="shared" si="0"/>
        <v>2048.9600000000269</v>
      </c>
      <c r="C61">
        <v>744.6</v>
      </c>
      <c r="D61">
        <f t="shared" si="1"/>
        <v>707.34618181818132</v>
      </c>
      <c r="E61">
        <f t="shared" si="2"/>
        <v>0.56339466742681943</v>
      </c>
      <c r="F61">
        <f t="shared" si="3"/>
        <v>0.20485175202156605</v>
      </c>
    </row>
    <row r="62" spans="1:6" x14ac:dyDescent="0.25">
      <c r="A62">
        <v>0.71000000000000996</v>
      </c>
      <c r="B62">
        <f t="shared" si="0"/>
        <v>1914.1600000000269</v>
      </c>
      <c r="C62">
        <v>744.6</v>
      </c>
      <c r="D62">
        <f t="shared" si="1"/>
        <v>709.79709090909046</v>
      </c>
      <c r="E62">
        <f t="shared" si="2"/>
        <v>0.55978662212818542</v>
      </c>
      <c r="F62">
        <f t="shared" si="3"/>
        <v>0.19137466307277898</v>
      </c>
    </row>
    <row r="63" spans="1:6" x14ac:dyDescent="0.25">
      <c r="A63">
        <v>0.66000000000001002</v>
      </c>
      <c r="B63">
        <f t="shared" si="0"/>
        <v>1779.360000000027</v>
      </c>
      <c r="C63">
        <v>744.6</v>
      </c>
      <c r="D63">
        <f t="shared" si="1"/>
        <v>712.24799999999959</v>
      </c>
      <c r="E63">
        <f t="shared" si="2"/>
        <v>0.5561785768295513</v>
      </c>
      <c r="F63">
        <f t="shared" si="3"/>
        <v>0.17789757412399193</v>
      </c>
    </row>
    <row r="64" spans="1:6" x14ac:dyDescent="0.25">
      <c r="A64">
        <v>0.61000000000000998</v>
      </c>
      <c r="B64">
        <f t="shared" si="0"/>
        <v>1644.560000000027</v>
      </c>
      <c r="C64">
        <v>744.6</v>
      </c>
      <c r="D64">
        <f t="shared" si="1"/>
        <v>714.69890909090861</v>
      </c>
      <c r="E64">
        <f t="shared" si="2"/>
        <v>0.5525705315309174</v>
      </c>
      <c r="F64">
        <f t="shared" si="3"/>
        <v>0.16442048517520486</v>
      </c>
    </row>
    <row r="65" spans="1:6" x14ac:dyDescent="0.25">
      <c r="A65">
        <v>0.56000000000001005</v>
      </c>
      <c r="B65">
        <f t="shared" si="0"/>
        <v>1509.760000000027</v>
      </c>
      <c r="C65">
        <v>744.6</v>
      </c>
      <c r="D65">
        <f t="shared" si="1"/>
        <v>717.14981818181775</v>
      </c>
      <c r="E65">
        <f t="shared" si="2"/>
        <v>0.54896248623228328</v>
      </c>
      <c r="F65">
        <f t="shared" si="3"/>
        <v>0.15094339622641781</v>
      </c>
    </row>
    <row r="66" spans="1:6" x14ac:dyDescent="0.25">
      <c r="A66">
        <v>0.51000000000001</v>
      </c>
      <c r="B66">
        <f t="shared" si="0"/>
        <v>1374.9600000000269</v>
      </c>
      <c r="C66">
        <v>744.6</v>
      </c>
      <c r="D66">
        <f t="shared" si="1"/>
        <v>719.60072727272677</v>
      </c>
      <c r="E66">
        <f t="shared" si="2"/>
        <v>0.54535444093364949</v>
      </c>
      <c r="F66">
        <f t="shared" si="3"/>
        <v>0.13746630727763073</v>
      </c>
    </row>
    <row r="67" spans="1:6" x14ac:dyDescent="0.25">
      <c r="A67">
        <v>0.46000000000001001</v>
      </c>
      <c r="B67">
        <f t="shared" ref="B67:B76" si="4">A67*(2800-104)</f>
        <v>1240.1600000000269</v>
      </c>
      <c r="C67">
        <v>744.6</v>
      </c>
      <c r="D67">
        <f t="shared" ref="D67:D76" si="5">C67-B67/55</f>
        <v>722.05163636363591</v>
      </c>
      <c r="E67">
        <f t="shared" ref="E67:E76" si="6">(19000+55*(C67-D67))/(55*(1572-892.71))</f>
        <v>0.54174639563501537</v>
      </c>
      <c r="F67">
        <f t="shared" ref="F67:F76" si="7">A67/3.71</f>
        <v>0.12398921832884367</v>
      </c>
    </row>
    <row r="68" spans="1:6" x14ac:dyDescent="0.25">
      <c r="A68">
        <v>0.41000000000001002</v>
      </c>
      <c r="B68">
        <f t="shared" si="4"/>
        <v>1105.360000000027</v>
      </c>
      <c r="C68">
        <v>744.6</v>
      </c>
      <c r="D68">
        <f t="shared" si="5"/>
        <v>724.50254545454504</v>
      </c>
      <c r="E68">
        <f t="shared" si="6"/>
        <v>0.53813835033638124</v>
      </c>
      <c r="F68">
        <f t="shared" si="7"/>
        <v>0.11051212938005661</v>
      </c>
    </row>
    <row r="69" spans="1:6" x14ac:dyDescent="0.25">
      <c r="A69">
        <v>0.36000000000000998</v>
      </c>
      <c r="B69">
        <f t="shared" si="4"/>
        <v>970.56000000002689</v>
      </c>
      <c r="C69">
        <v>744.6</v>
      </c>
      <c r="D69">
        <f t="shared" si="5"/>
        <v>726.95345454545406</v>
      </c>
      <c r="E69">
        <f t="shared" si="6"/>
        <v>0.53453030503774734</v>
      </c>
      <c r="F69">
        <f t="shared" si="7"/>
        <v>9.7035040431269537E-2</v>
      </c>
    </row>
    <row r="70" spans="1:6" x14ac:dyDescent="0.25">
      <c r="A70">
        <v>0.31000000000000999</v>
      </c>
      <c r="B70">
        <f t="shared" si="4"/>
        <v>835.76000000002693</v>
      </c>
      <c r="C70">
        <v>744.6</v>
      </c>
      <c r="D70">
        <f t="shared" si="5"/>
        <v>729.4043636363632</v>
      </c>
      <c r="E70">
        <f t="shared" si="6"/>
        <v>0.53092225973911333</v>
      </c>
      <c r="F70">
        <f t="shared" si="7"/>
        <v>8.3557951482482476E-2</v>
      </c>
    </row>
    <row r="71" spans="1:6" x14ac:dyDescent="0.25">
      <c r="A71">
        <v>0.26000000000001</v>
      </c>
      <c r="B71">
        <f t="shared" si="4"/>
        <v>700.96000000002698</v>
      </c>
      <c r="C71">
        <v>744.6</v>
      </c>
      <c r="D71">
        <f t="shared" si="5"/>
        <v>731.85527272727222</v>
      </c>
      <c r="E71">
        <f t="shared" si="6"/>
        <v>0.52731421444047943</v>
      </c>
      <c r="F71">
        <f t="shared" si="7"/>
        <v>7.0080862533695415E-2</v>
      </c>
    </row>
    <row r="72" spans="1:6" x14ac:dyDescent="0.25">
      <c r="A72">
        <v>0.21000000000001001</v>
      </c>
      <c r="B72">
        <f t="shared" si="4"/>
        <v>566.16000000002703</v>
      </c>
      <c r="C72">
        <v>744.6</v>
      </c>
      <c r="D72">
        <f t="shared" si="5"/>
        <v>734.30618181818136</v>
      </c>
      <c r="E72">
        <f t="shared" si="6"/>
        <v>0.52370616914184531</v>
      </c>
      <c r="F72">
        <f t="shared" si="7"/>
        <v>5.6603773584908361E-2</v>
      </c>
    </row>
    <row r="73" spans="1:6" x14ac:dyDescent="0.25">
      <c r="A73">
        <v>0.16000000000001</v>
      </c>
      <c r="B73">
        <f t="shared" si="4"/>
        <v>431.36000000002696</v>
      </c>
      <c r="C73">
        <v>744.6</v>
      </c>
      <c r="D73">
        <f t="shared" si="5"/>
        <v>736.75709090909049</v>
      </c>
      <c r="E73">
        <f t="shared" si="6"/>
        <v>0.5200981238432113</v>
      </c>
      <c r="F73">
        <f t="shared" si="7"/>
        <v>4.3126684636121293E-2</v>
      </c>
    </row>
    <row r="74" spans="1:6" x14ac:dyDescent="0.25">
      <c r="A74">
        <v>0.11000000000001001</v>
      </c>
      <c r="B74">
        <f t="shared" si="4"/>
        <v>296.560000000027</v>
      </c>
      <c r="C74">
        <v>744.6</v>
      </c>
      <c r="D74">
        <f t="shared" si="5"/>
        <v>739.20799999999952</v>
      </c>
      <c r="E74">
        <f t="shared" si="6"/>
        <v>0.5164900785445774</v>
      </c>
      <c r="F74">
        <f t="shared" si="7"/>
        <v>2.9649595687334235E-2</v>
      </c>
    </row>
    <row r="75" spans="1:6" x14ac:dyDescent="0.25">
      <c r="A75">
        <v>6.0000000000009802E-2</v>
      </c>
      <c r="B75">
        <f t="shared" si="4"/>
        <v>161.76000000002642</v>
      </c>
      <c r="C75">
        <v>744.6</v>
      </c>
      <c r="D75">
        <f t="shared" si="5"/>
        <v>741.65890909090865</v>
      </c>
      <c r="E75">
        <f t="shared" si="6"/>
        <v>0.51288203324594328</v>
      </c>
      <c r="F75">
        <f t="shared" si="7"/>
        <v>1.6172506738547116E-2</v>
      </c>
    </row>
    <row r="76" spans="1:6" x14ac:dyDescent="0.25">
      <c r="A76">
        <v>1.0000000000009999E-2</v>
      </c>
      <c r="B76">
        <f t="shared" si="4"/>
        <v>26.960000000026959</v>
      </c>
      <c r="C76">
        <v>744.6</v>
      </c>
      <c r="D76">
        <f t="shared" si="5"/>
        <v>744.10981818181767</v>
      </c>
      <c r="E76">
        <f t="shared" si="6"/>
        <v>0.50927398794730938</v>
      </c>
      <c r="F76">
        <f t="shared" si="7"/>
        <v>2.6954177897601074E-3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" sqref="F1:G7"/>
    </sheetView>
  </sheetViews>
  <sheetFormatPr defaultRowHeight="15" x14ac:dyDescent="0.25"/>
  <cols>
    <col min="7" max="7" width="13.28515625" bestFit="1" customWidth="1"/>
  </cols>
  <sheetData>
    <row r="1" spans="1:7" x14ac:dyDescent="0.25">
      <c r="F1" s="2" t="s">
        <v>38</v>
      </c>
      <c r="G1" s="2" t="s">
        <v>39</v>
      </c>
    </row>
    <row r="2" spans="1:7" x14ac:dyDescent="0.25">
      <c r="A2" t="s">
        <v>20</v>
      </c>
      <c r="B2">
        <v>13.675700000000001</v>
      </c>
      <c r="C2">
        <f>B2/$B$23</f>
        <v>0.74620222573785688</v>
      </c>
      <c r="F2" s="2" t="s">
        <v>20</v>
      </c>
      <c r="G2" s="2">
        <v>0.74620222573785688</v>
      </c>
    </row>
    <row r="3" spans="1:7" x14ac:dyDescent="0.25">
      <c r="A3" t="s">
        <v>21</v>
      </c>
      <c r="B3">
        <v>1.99868</v>
      </c>
      <c r="C3">
        <f t="shared" ref="C3:C22" si="0">B3/$B$23</f>
        <v>0.10905617003427537</v>
      </c>
      <c r="F3" s="2" t="s">
        <v>21</v>
      </c>
      <c r="G3" s="2">
        <v>0.10905617003427537</v>
      </c>
    </row>
    <row r="4" spans="1:7" x14ac:dyDescent="0.25">
      <c r="A4" t="s">
        <v>22</v>
      </c>
      <c r="B4">
        <v>1.6286</v>
      </c>
      <c r="C4">
        <f t="shared" si="0"/>
        <v>8.8863088897582848E-2</v>
      </c>
      <c r="F4" s="2" t="s">
        <v>22</v>
      </c>
      <c r="G4" s="2">
        <v>8.8863088897582848E-2</v>
      </c>
    </row>
    <row r="5" spans="1:7" x14ac:dyDescent="0.25">
      <c r="A5" t="s">
        <v>23</v>
      </c>
      <c r="B5">
        <v>0.99995000000000001</v>
      </c>
      <c r="C5">
        <f t="shared" si="0"/>
        <v>5.4561369116503722E-2</v>
      </c>
      <c r="F5" s="2" t="s">
        <v>23</v>
      </c>
      <c r="G5" s="2">
        <v>5.4561369116503722E-2</v>
      </c>
    </row>
    <row r="6" spans="1:7" x14ac:dyDescent="0.25">
      <c r="A6" t="s">
        <v>24</v>
      </c>
      <c r="B6" s="1">
        <v>2.14196E-2</v>
      </c>
      <c r="C6">
        <f t="shared" si="0"/>
        <v>1.1687411389848124E-3</v>
      </c>
      <c r="F6" s="2" t="s">
        <v>24</v>
      </c>
      <c r="G6" s="2">
        <v>1.1687411389848124E-3</v>
      </c>
    </row>
    <row r="7" spans="1:7" x14ac:dyDescent="0.25">
      <c r="A7" t="s">
        <v>25</v>
      </c>
      <c r="B7" s="1">
        <v>2.57231E-3</v>
      </c>
      <c r="C7">
        <f t="shared" si="0"/>
        <v>1.4035577318073273E-4</v>
      </c>
      <c r="F7" s="2" t="s">
        <v>25</v>
      </c>
      <c r="G7" s="2">
        <v>1.4035577318073273E-4</v>
      </c>
    </row>
    <row r="8" spans="1:7" x14ac:dyDescent="0.25">
      <c r="A8" t="s">
        <v>26</v>
      </c>
      <c r="B8" s="1">
        <v>5.7355000000000002E-5</v>
      </c>
      <c r="C8">
        <f t="shared" si="0"/>
        <v>3.1295238018671645E-6</v>
      </c>
    </row>
    <row r="9" spans="1:7" x14ac:dyDescent="0.25">
      <c r="A9" t="s">
        <v>27</v>
      </c>
      <c r="B9" s="1">
        <v>5.6341400000000002E-5</v>
      </c>
      <c r="C9">
        <f t="shared" si="0"/>
        <v>3.0742176328222239E-6</v>
      </c>
    </row>
    <row r="10" spans="1:7" x14ac:dyDescent="0.25">
      <c r="A10" t="s">
        <v>23</v>
      </c>
      <c r="B10" s="1">
        <v>3.1745000000000002E-5</v>
      </c>
      <c r="C10">
        <f t="shared" si="0"/>
        <v>1.732137269466884E-6</v>
      </c>
    </row>
    <row r="11" spans="1:7" x14ac:dyDescent="0.25">
      <c r="A11" t="s">
        <v>21</v>
      </c>
      <c r="B11" s="1">
        <v>1.10345E-6</v>
      </c>
      <c r="C11">
        <f t="shared" si="0"/>
        <v>6.0208753189265499E-8</v>
      </c>
    </row>
    <row r="12" spans="1:7" x14ac:dyDescent="0.25">
      <c r="A12" t="s">
        <v>28</v>
      </c>
      <c r="B12" s="1">
        <v>9.7063999999999991E-7</v>
      </c>
      <c r="C12">
        <f t="shared" si="0"/>
        <v>5.2962095424014365E-8</v>
      </c>
    </row>
    <row r="13" spans="1:7" x14ac:dyDescent="0.25">
      <c r="A13" t="s">
        <v>21</v>
      </c>
      <c r="B13" s="1">
        <v>2.307E-9</v>
      </c>
      <c r="C13">
        <f t="shared" si="0"/>
        <v>1.2587937252040011E-10</v>
      </c>
    </row>
    <row r="14" spans="1:7" x14ac:dyDescent="0.25">
      <c r="A14" t="s">
        <v>29</v>
      </c>
      <c r="B14" s="1">
        <v>2.307E-9</v>
      </c>
      <c r="C14">
        <f t="shared" si="0"/>
        <v>1.2587937252040011E-10</v>
      </c>
    </row>
    <row r="15" spans="1:7" x14ac:dyDescent="0.25">
      <c r="A15" t="s">
        <v>30</v>
      </c>
      <c r="B15" s="1">
        <v>5.5720000000000001E-12</v>
      </c>
      <c r="C15">
        <f t="shared" si="0"/>
        <v>3.0403115027467246E-13</v>
      </c>
    </row>
    <row r="16" spans="1:7" x14ac:dyDescent="0.25">
      <c r="A16" t="s">
        <v>31</v>
      </c>
      <c r="B16" s="1">
        <v>2.2196699999999998E-18</v>
      </c>
      <c r="C16">
        <f t="shared" si="0"/>
        <v>1.2111428990132487E-19</v>
      </c>
    </row>
    <row r="17" spans="1:3" x14ac:dyDescent="0.25">
      <c r="A17" t="s">
        <v>32</v>
      </c>
      <c r="B17" s="1">
        <v>3.3740000000000001E-22</v>
      </c>
      <c r="C17">
        <f t="shared" si="0"/>
        <v>1.8409926436230168E-23</v>
      </c>
    </row>
    <row r="18" spans="1:3" x14ac:dyDescent="0.25">
      <c r="A18" t="s">
        <v>33</v>
      </c>
      <c r="B18" s="1">
        <v>4.2817000000000003E-27</v>
      </c>
      <c r="C18">
        <f t="shared" si="0"/>
        <v>2.3362709550090906E-28</v>
      </c>
    </row>
    <row r="19" spans="1:3" x14ac:dyDescent="0.25">
      <c r="A19" t="s">
        <v>34</v>
      </c>
      <c r="B19" s="1">
        <v>2.67432E-27</v>
      </c>
      <c r="C19">
        <f t="shared" si="0"/>
        <v>1.4592185674848566E-28</v>
      </c>
    </row>
    <row r="20" spans="1:3" x14ac:dyDescent="0.25">
      <c r="A20" t="s">
        <v>35</v>
      </c>
      <c r="B20" s="1">
        <v>2.5563599999999999E-34</v>
      </c>
      <c r="C20">
        <f t="shared" si="0"/>
        <v>1.3948547582845687E-35</v>
      </c>
    </row>
    <row r="21" spans="1:3" x14ac:dyDescent="0.25">
      <c r="A21" t="s">
        <v>36</v>
      </c>
      <c r="B21" s="1">
        <v>1.297E-36</v>
      </c>
      <c r="C21">
        <f t="shared" si="0"/>
        <v>7.0769634225816625E-38</v>
      </c>
    </row>
    <row r="22" spans="1:3" x14ac:dyDescent="0.25">
      <c r="A22" t="s">
        <v>37</v>
      </c>
      <c r="B22" s="1">
        <v>4.4870000000000005E-75</v>
      </c>
      <c r="C22">
        <f t="shared" si="0"/>
        <v>2.4482910468098629E-76</v>
      </c>
    </row>
    <row r="23" spans="1:3" x14ac:dyDescent="0.25">
      <c r="B23">
        <f>SUM(B2:B22)</f>
        <v>18.327069430109574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AD36"/>
  <sheetViews>
    <sheetView topLeftCell="H1" workbookViewId="0">
      <selection activeCell="V13" sqref="V13:Z35"/>
    </sheetView>
  </sheetViews>
  <sheetFormatPr defaultRowHeight="15" x14ac:dyDescent="0.25"/>
  <cols>
    <col min="4" max="4" width="21" bestFit="1" customWidth="1"/>
    <col min="8" max="8" width="14" bestFit="1" customWidth="1"/>
    <col min="12" max="12" width="9.85546875" customWidth="1"/>
    <col min="22" max="22" width="21" bestFit="1" customWidth="1"/>
    <col min="26" max="26" width="16.5703125" bestFit="1" customWidth="1"/>
  </cols>
  <sheetData>
    <row r="11" spans="4:30" x14ac:dyDescent="0.25">
      <c r="K11" s="4"/>
      <c r="L11" s="4"/>
      <c r="M11" s="4"/>
      <c r="N11" s="4"/>
    </row>
    <row r="12" spans="4:30" x14ac:dyDescent="0.25">
      <c r="I12" s="4"/>
      <c r="J12" s="4"/>
      <c r="K12" s="4"/>
      <c r="L12" s="4"/>
      <c r="M12" s="4"/>
      <c r="N12" s="4"/>
      <c r="AA12" s="4"/>
      <c r="AB12" s="4"/>
      <c r="AC12" s="4"/>
      <c r="AD12" s="4"/>
    </row>
    <row r="13" spans="4:30" x14ac:dyDescent="0.25">
      <c r="I13" s="4"/>
      <c r="J13" s="4"/>
      <c r="K13" s="4"/>
      <c r="L13" s="4"/>
      <c r="M13" s="4"/>
      <c r="N13" s="4"/>
      <c r="V13" s="2" t="s">
        <v>43</v>
      </c>
      <c r="W13" s="5" t="s">
        <v>40</v>
      </c>
      <c r="X13" s="6"/>
      <c r="Y13" s="6"/>
      <c r="Z13" s="7"/>
      <c r="AA13" s="3"/>
      <c r="AB13" s="3"/>
      <c r="AC13" s="3"/>
      <c r="AD13" s="3"/>
    </row>
    <row r="14" spans="4:30" x14ac:dyDescent="0.25">
      <c r="D14" s="2" t="s">
        <v>43</v>
      </c>
      <c r="E14" s="5" t="s">
        <v>40</v>
      </c>
      <c r="F14" s="6"/>
      <c r="G14" s="6"/>
      <c r="H14" s="7"/>
      <c r="I14" s="3"/>
      <c r="J14" s="3"/>
      <c r="K14" s="3"/>
      <c r="L14" s="3"/>
      <c r="M14" s="4"/>
      <c r="N14" s="4"/>
      <c r="V14" s="2" t="s">
        <v>0</v>
      </c>
      <c r="W14" s="2" t="s">
        <v>41</v>
      </c>
      <c r="X14" s="2" t="s">
        <v>12</v>
      </c>
      <c r="Y14" s="2" t="s">
        <v>13</v>
      </c>
      <c r="Z14" s="2" t="s">
        <v>44</v>
      </c>
      <c r="AA14" s="4"/>
      <c r="AB14" s="4"/>
      <c r="AC14" s="4"/>
      <c r="AD14" s="4"/>
    </row>
    <row r="15" spans="4:30" x14ac:dyDescent="0.25">
      <c r="D15" s="2" t="s">
        <v>0</v>
      </c>
      <c r="E15" s="2" t="s">
        <v>8</v>
      </c>
      <c r="F15" s="2" t="s">
        <v>9</v>
      </c>
      <c r="G15" s="2" t="s">
        <v>10</v>
      </c>
      <c r="H15" s="2" t="s">
        <v>11</v>
      </c>
      <c r="I15" s="4"/>
      <c r="J15" s="4"/>
      <c r="K15" s="4"/>
      <c r="L15" s="4"/>
      <c r="M15" s="4"/>
      <c r="N15" s="4"/>
      <c r="V15" s="2">
        <v>278.5</v>
      </c>
      <c r="W15" s="2">
        <v>45.587473627497701</v>
      </c>
      <c r="X15" s="2">
        <v>45.018741808286102</v>
      </c>
      <c r="Y15" s="2">
        <v>556.98625044389155</v>
      </c>
      <c r="Z15" s="14">
        <v>0.75759766861273337</v>
      </c>
    </row>
    <row r="16" spans="4:30" x14ac:dyDescent="0.25">
      <c r="D16" s="2">
        <v>278.5</v>
      </c>
      <c r="E16" s="2">
        <v>16863.139994004101</v>
      </c>
      <c r="F16" s="2">
        <v>37458.043731689402</v>
      </c>
      <c r="G16" s="2">
        <v>18010.1341815499</v>
      </c>
      <c r="H16" s="2">
        <v>20594.903737685199</v>
      </c>
      <c r="K16" s="4"/>
      <c r="L16" s="4"/>
      <c r="M16" s="4"/>
      <c r="N16" s="4"/>
      <c r="V16" s="2">
        <v>279.82499999999999</v>
      </c>
      <c r="W16" s="2">
        <v>45.452951799180703</v>
      </c>
      <c r="X16" s="2">
        <v>45.237646190430802</v>
      </c>
      <c r="Y16" s="2">
        <v>558.81022505326655</v>
      </c>
      <c r="Z16" s="14">
        <v>0.7562732115731523</v>
      </c>
    </row>
    <row r="17" spans="4:26" x14ac:dyDescent="0.25">
      <c r="D17" s="2">
        <v>279.82499999999999</v>
      </c>
      <c r="E17" s="2">
        <v>16945.137293198499</v>
      </c>
      <c r="F17" s="2">
        <v>37458.043731689402</v>
      </c>
      <c r="G17" s="2">
        <v>17901.176320603299</v>
      </c>
      <c r="H17" s="2">
        <v>20512.9064384909</v>
      </c>
      <c r="V17" s="2">
        <v>281.14999999999998</v>
      </c>
      <c r="W17" s="2">
        <v>45.318178643288903</v>
      </c>
      <c r="X17" s="2">
        <v>45.456511693962597</v>
      </c>
      <c r="Y17" s="2">
        <v>560.63419966264155</v>
      </c>
      <c r="Z17" s="14">
        <v>0.75494618063469254</v>
      </c>
    </row>
    <row r="18" spans="4:26" x14ac:dyDescent="0.25">
      <c r="D18" s="2">
        <v>281.14999999999998</v>
      </c>
      <c r="E18" s="2">
        <v>17027.120029225</v>
      </c>
      <c r="F18" s="2">
        <v>37458.043731689402</v>
      </c>
      <c r="G18" s="2">
        <v>17792.229975666702</v>
      </c>
      <c r="H18" s="2">
        <v>20430.923702464301</v>
      </c>
      <c r="V18" s="2">
        <v>282.474999999999</v>
      </c>
      <c r="W18" s="2">
        <v>45.183096489236299</v>
      </c>
      <c r="X18" s="2">
        <v>45.675419041425201</v>
      </c>
      <c r="Y18" s="2">
        <v>562.4582963423295</v>
      </c>
      <c r="Z18" s="14">
        <v>0.75361603906921815</v>
      </c>
    </row>
    <row r="19" spans="4:26" x14ac:dyDescent="0.25">
      <c r="D19" s="2">
        <v>282.474999999999</v>
      </c>
      <c r="E19" s="2">
        <v>17109.118439169401</v>
      </c>
      <c r="F19" s="2">
        <v>37458.043731689402</v>
      </c>
      <c r="G19" s="2">
        <v>17683.271410627902</v>
      </c>
      <c r="H19" s="2">
        <v>20348.9252925199</v>
      </c>
      <c r="J19" s="4"/>
      <c r="V19" s="2">
        <v>283.79999999999899</v>
      </c>
      <c r="W19" s="2">
        <v>45.047796051875402</v>
      </c>
      <c r="X19" s="2">
        <v>45.8942394062286</v>
      </c>
      <c r="Y19" s="2">
        <v>564.28196577592246</v>
      </c>
      <c r="Z19" s="14">
        <v>0.75228358002327422</v>
      </c>
    </row>
    <row r="20" spans="4:26" x14ac:dyDescent="0.25">
      <c r="D20" s="2">
        <v>283.79999999999899</v>
      </c>
      <c r="E20" s="2">
        <v>17191.084267111299</v>
      </c>
      <c r="F20" s="2">
        <v>37458.043731689402</v>
      </c>
      <c r="G20" s="2">
        <v>17574.336827917599</v>
      </c>
      <c r="H20" s="2">
        <v>20266.959464578002</v>
      </c>
      <c r="V20" s="2">
        <v>285.12499999999898</v>
      </c>
      <c r="W20" s="2">
        <v>44.910915384762703</v>
      </c>
      <c r="X20" s="2">
        <v>46.114864166990998</v>
      </c>
      <c r="Y20" s="2">
        <v>566.11369185014155</v>
      </c>
      <c r="Z20" s="14">
        <v>0.75093398994446414</v>
      </c>
    </row>
    <row r="21" spans="4:26" x14ac:dyDescent="0.25">
      <c r="D21" s="2">
        <v>285.12499999999898</v>
      </c>
      <c r="E21" s="2">
        <v>17273.725986480698</v>
      </c>
      <c r="F21" s="2">
        <v>37458.043731689402</v>
      </c>
      <c r="G21" s="2">
        <v>17464.924164485899</v>
      </c>
      <c r="H21" s="2">
        <v>20184.3177452087</v>
      </c>
      <c r="V21" s="2">
        <v>286.44999999999902</v>
      </c>
      <c r="W21" s="2">
        <v>44.7856297294501</v>
      </c>
      <c r="X21" s="2">
        <v>46.319060077994301</v>
      </c>
      <c r="Y21" s="2">
        <v>567.87388472123553</v>
      </c>
      <c r="Z21" s="14">
        <v>0.74971149335395126</v>
      </c>
    </row>
    <row r="22" spans="4:26" x14ac:dyDescent="0.25">
      <c r="D22" s="2">
        <v>286.44999999999902</v>
      </c>
      <c r="E22" s="2">
        <v>17350.213780122602</v>
      </c>
      <c r="F22" s="2">
        <v>37458.043731689402</v>
      </c>
      <c r="G22" s="2">
        <v>17359.7828997668</v>
      </c>
      <c r="H22" s="2">
        <v>20107.8299515668</v>
      </c>
      <c r="V22" s="2">
        <v>287.77499999999901</v>
      </c>
      <c r="W22" s="2">
        <v>44.660156791883203</v>
      </c>
      <c r="X22" s="2">
        <v>46.523166205760397</v>
      </c>
      <c r="Y22" s="2">
        <v>569.6335893110795</v>
      </c>
      <c r="Z22" s="14">
        <v>0.74848716386742664</v>
      </c>
    </row>
    <row r="23" spans="4:26" x14ac:dyDescent="0.25">
      <c r="D23" s="2">
        <v>287.77499999999901</v>
      </c>
      <c r="E23" s="2">
        <v>17426.667942720302</v>
      </c>
      <c r="F23" s="2">
        <v>37458.043731689402</v>
      </c>
      <c r="G23" s="2">
        <v>17254.666314988899</v>
      </c>
      <c r="H23" s="2">
        <v>20031.375788969101</v>
      </c>
      <c r="V23" s="2">
        <v>289.099999999999</v>
      </c>
      <c r="W23" s="2">
        <v>44.5343325102953</v>
      </c>
      <c r="X23" s="2">
        <v>46.727409726590402</v>
      </c>
      <c r="Y23" s="2">
        <v>571.39402632279746</v>
      </c>
      <c r="Z23" s="14">
        <v>0.74725901325147703</v>
      </c>
    </row>
    <row r="24" spans="4:26" x14ac:dyDescent="0.25">
      <c r="D24" s="2">
        <v>289.099999999999</v>
      </c>
      <c r="E24" s="2">
        <v>17503.1735700719</v>
      </c>
      <c r="F24" s="2">
        <v>37458.043731689402</v>
      </c>
      <c r="G24" s="2">
        <v>17149.512603389499</v>
      </c>
      <c r="H24" s="2">
        <v>19954.870161617499</v>
      </c>
      <c r="V24" s="2">
        <v>290.42499999999899</v>
      </c>
      <c r="W24" s="2">
        <v>44.4083540628435</v>
      </c>
      <c r="X24" s="2">
        <v>46.931515854356398</v>
      </c>
      <c r="Y24" s="2">
        <v>573.15379194779746</v>
      </c>
      <c r="Z24" s="14">
        <v>0.74602948594313079</v>
      </c>
    </row>
    <row r="25" spans="4:26" x14ac:dyDescent="0.25">
      <c r="D25" s="2">
        <v>290.42499999999899</v>
      </c>
      <c r="E25" s="2">
        <v>17579.6277326696</v>
      </c>
      <c r="F25" s="2">
        <v>37458.043731689402</v>
      </c>
      <c r="G25" s="2">
        <v>17044.396018611598</v>
      </c>
      <c r="H25" s="2">
        <v>19878.415999019799</v>
      </c>
      <c r="V25" s="2">
        <v>291.74999999999898</v>
      </c>
      <c r="W25" s="2">
        <v>44.282022455028802</v>
      </c>
      <c r="X25" s="2">
        <v>47.135759375186403</v>
      </c>
      <c r="Y25" s="2">
        <v>574.90806440873553</v>
      </c>
      <c r="Z25" s="14">
        <v>0.74479512500958123</v>
      </c>
    </row>
    <row r="26" spans="4:26" x14ac:dyDescent="0.25">
      <c r="D26" s="2">
        <v>291.74999999999898</v>
      </c>
      <c r="E26" s="2">
        <v>17656.133360021198</v>
      </c>
      <c r="F26" s="2">
        <v>37458.043731689402</v>
      </c>
      <c r="G26" s="2">
        <v>16939.242307012199</v>
      </c>
      <c r="H26" s="2">
        <v>19801.910371668098</v>
      </c>
      <c r="V26" s="2">
        <v>293.07499999999902</v>
      </c>
      <c r="W26" s="2">
        <v>44.1555396339052</v>
      </c>
      <c r="X26" s="2">
        <v>47.339860396016</v>
      </c>
      <c r="Y26" s="2">
        <v>576.6599564985795</v>
      </c>
      <c r="Z26" s="14">
        <v>0.74355730876736936</v>
      </c>
    </row>
    <row r="27" spans="4:26" x14ac:dyDescent="0.25">
      <c r="D27" s="2">
        <v>293.07499999999902</v>
      </c>
      <c r="E27" s="2">
        <v>17732.5856096604</v>
      </c>
      <c r="F27" s="2">
        <v>37458.043731689402</v>
      </c>
      <c r="G27" s="2">
        <v>16834.125923095002</v>
      </c>
      <c r="H27" s="2">
        <v>19725.458122028998</v>
      </c>
      <c r="V27" s="2">
        <v>294.39999999999901</v>
      </c>
      <c r="W27" s="2">
        <v>44.0287279908733</v>
      </c>
      <c r="X27" s="2">
        <v>47.544061578695597</v>
      </c>
      <c r="Y27" s="2">
        <v>578.41227583451655</v>
      </c>
      <c r="Z27" s="14">
        <v>0.7423161381902309</v>
      </c>
    </row>
    <row r="28" spans="4:26" x14ac:dyDescent="0.25">
      <c r="D28" s="2">
        <v>294.39999999999901</v>
      </c>
      <c r="E28" s="2">
        <v>17809.0753779691</v>
      </c>
      <c r="F28" s="2">
        <v>37458.043731689402</v>
      </c>
      <c r="G28" s="2">
        <v>16728.984451035802</v>
      </c>
      <c r="H28" s="2">
        <v>19648.9683537202</v>
      </c>
      <c r="V28" s="2">
        <v>295.724999999999</v>
      </c>
      <c r="W28" s="2">
        <v>43.9016644143883</v>
      </c>
      <c r="X28" s="2">
        <v>47.748257407329</v>
      </c>
      <c r="Y28" s="2">
        <v>580.1645951704545</v>
      </c>
      <c r="Z28" s="14">
        <v>0.74107232064694539</v>
      </c>
    </row>
    <row r="29" spans="4:26" x14ac:dyDescent="0.25">
      <c r="D29" s="2">
        <v>295.724999999999</v>
      </c>
      <c r="E29" s="2">
        <v>17885.563140756902</v>
      </c>
      <c r="F29" s="2">
        <v>37458.043731689402</v>
      </c>
      <c r="G29" s="2">
        <v>16623.843189556399</v>
      </c>
      <c r="H29" s="2">
        <v>19572.4805909325</v>
      </c>
      <c r="V29" s="2">
        <v>297.04999999999899</v>
      </c>
      <c r="W29" s="2">
        <v>43.763092517119198</v>
      </c>
      <c r="X29" s="2">
        <v>47.9678519672213</v>
      </c>
      <c r="Y29" s="2">
        <v>581.9841752485795</v>
      </c>
      <c r="Z29" s="14">
        <v>0.73970273927490027</v>
      </c>
    </row>
    <row r="30" spans="4:26" x14ac:dyDescent="0.25">
      <c r="D30" s="2">
        <v>297.04999999999899</v>
      </c>
      <c r="E30" s="2">
        <v>17967.8189670338</v>
      </c>
      <c r="F30" s="2">
        <v>37458.043731689402</v>
      </c>
      <c r="G30" s="2">
        <v>16514.665495277801</v>
      </c>
      <c r="H30" s="2">
        <v>19490.224764655599</v>
      </c>
      <c r="V30" s="2">
        <v>298.37499999999898</v>
      </c>
      <c r="W30" s="2">
        <v>43.6240368852188</v>
      </c>
      <c r="X30" s="2">
        <v>48.187709946189599</v>
      </c>
      <c r="Y30" s="2">
        <v>583.80491499467246</v>
      </c>
      <c r="Z30" s="14">
        <v>0.73832783636298871</v>
      </c>
    </row>
    <row r="31" spans="4:26" x14ac:dyDescent="0.25">
      <c r="D31" s="2">
        <v>298.37499999999898</v>
      </c>
      <c r="E31" s="2">
        <v>18050.173464943298</v>
      </c>
      <c r="F31" s="2">
        <v>37458.043731689402</v>
      </c>
      <c r="G31" s="2">
        <v>16405.417519213101</v>
      </c>
      <c r="H31" s="2">
        <v>19407.870266745998</v>
      </c>
      <c r="V31" s="2">
        <v>299.69999999999902</v>
      </c>
      <c r="W31" s="2">
        <v>43.484657417450201</v>
      </c>
      <c r="X31" s="2">
        <v>48.407610016198497</v>
      </c>
      <c r="Y31" s="2">
        <v>585.62589888139155</v>
      </c>
      <c r="Z31" s="14">
        <v>0.73694973570100064</v>
      </c>
    </row>
    <row r="32" spans="4:26" x14ac:dyDescent="0.25">
      <c r="D32" s="2">
        <v>299.69999999999902</v>
      </c>
      <c r="E32" s="2">
        <v>18132.543729333302</v>
      </c>
      <c r="F32" s="2">
        <v>37458.043731689402</v>
      </c>
      <c r="G32" s="2">
        <v>16296.158488253899</v>
      </c>
      <c r="H32" s="2">
        <v>19325.500002356101</v>
      </c>
      <c r="V32" s="2">
        <v>301.02499999999901</v>
      </c>
      <c r="W32" s="2">
        <v>43.3450412796008</v>
      </c>
      <c r="X32" s="2">
        <v>48.6274312581724</v>
      </c>
      <c r="Y32" s="2">
        <v>587.44639448686053</v>
      </c>
      <c r="Z32" s="14">
        <v>0.73556910651003826</v>
      </c>
    </row>
    <row r="33" spans="4:26" x14ac:dyDescent="0.25">
      <c r="D33" s="2">
        <v>301.02499999999901</v>
      </c>
      <c r="E33" s="2">
        <v>18214.884466283402</v>
      </c>
      <c r="F33" s="2">
        <v>37458.043731689402</v>
      </c>
      <c r="G33" s="2">
        <v>16186.921356504099</v>
      </c>
      <c r="H33" s="2">
        <v>19243.159265405899</v>
      </c>
      <c r="V33" s="2">
        <v>302.349999999999</v>
      </c>
      <c r="W33" s="2">
        <v>43.205072800179302</v>
      </c>
      <c r="X33" s="2">
        <v>48.8473314929211</v>
      </c>
      <c r="Y33" s="2">
        <v>589.2673783735795</v>
      </c>
      <c r="Z33" s="14">
        <v>0.73418488963648953</v>
      </c>
    </row>
    <row r="34" spans="4:26" x14ac:dyDescent="0.25">
      <c r="D34" s="2">
        <v>302.349999999999</v>
      </c>
      <c r="E34" s="2">
        <v>18297.2547923817</v>
      </c>
      <c r="F34" s="2">
        <v>37458.043731689402</v>
      </c>
      <c r="G34" s="2">
        <v>16077.662319065499</v>
      </c>
      <c r="H34" s="2">
        <v>19160.788939307698</v>
      </c>
      <c r="V34" s="2">
        <v>303.67499999999899</v>
      </c>
      <c r="W34" s="2">
        <v>43.064835117844403</v>
      </c>
      <c r="X34" s="2">
        <v>49.067194825935701</v>
      </c>
      <c r="Y34" s="2">
        <v>591.08811811967246</v>
      </c>
      <c r="Z34" s="14">
        <v>0.73279783769104945</v>
      </c>
    </row>
    <row r="35" spans="4:26" x14ac:dyDescent="0.25">
      <c r="D35" s="2">
        <v>303.67499999999899</v>
      </c>
      <c r="E35" s="2">
        <v>18379.611295812199</v>
      </c>
      <c r="F35" s="2">
        <v>37458.043731689402</v>
      </c>
      <c r="G35" s="2">
        <v>15968.4141324211</v>
      </c>
      <c r="H35" s="2">
        <v>19078.432435877101</v>
      </c>
      <c r="V35" s="2">
        <v>304.99999999999898</v>
      </c>
      <c r="W35" s="2">
        <v>42.924270155834201</v>
      </c>
      <c r="X35" s="2">
        <v>49.2871002499908</v>
      </c>
      <c r="Y35" s="2">
        <v>592.90910200639155</v>
      </c>
      <c r="Z35" s="14">
        <v>0.73140734714450717</v>
      </c>
    </row>
    <row r="36" spans="4:26" x14ac:dyDescent="0.25">
      <c r="D36" s="2">
        <v>304.99999999999898</v>
      </c>
      <c r="E36" s="2">
        <v>18461.983565723101</v>
      </c>
      <c r="F36" s="2">
        <v>37458.043731689402</v>
      </c>
      <c r="G36" s="2">
        <v>15859.153715955499</v>
      </c>
      <c r="H36" s="2">
        <v>18996.060165966199</v>
      </c>
    </row>
  </sheetData>
  <mergeCells count="2">
    <mergeCell ref="E14:H14"/>
    <mergeCell ref="W13:Z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4"/>
  <sheetViews>
    <sheetView workbookViewId="0">
      <selection activeCell="C3" sqref="C3:D14"/>
    </sheetView>
  </sheetViews>
  <sheetFormatPr defaultRowHeight="15" x14ac:dyDescent="0.25"/>
  <cols>
    <col min="3" max="3" width="29.28515625" bestFit="1" customWidth="1"/>
    <col min="4" max="4" width="10.5703125" bestFit="1" customWidth="1"/>
  </cols>
  <sheetData>
    <row r="2" spans="3:4" ht="15.75" thickBot="1" x14ac:dyDescent="0.3"/>
    <row r="3" spans="3:4" ht="15.75" thickBot="1" x14ac:dyDescent="0.3">
      <c r="C3" s="9" t="s">
        <v>45</v>
      </c>
      <c r="D3" s="10" t="s">
        <v>46</v>
      </c>
    </row>
    <row r="4" spans="3:4" x14ac:dyDescent="0.25">
      <c r="C4" s="8" t="s">
        <v>47</v>
      </c>
      <c r="D4" s="11" t="s">
        <v>56</v>
      </c>
    </row>
    <row r="5" spans="3:4" x14ac:dyDescent="0.25">
      <c r="C5" s="2" t="s">
        <v>57</v>
      </c>
      <c r="D5" s="12" t="s">
        <v>58</v>
      </c>
    </row>
    <row r="6" spans="3:4" x14ac:dyDescent="0.25">
      <c r="C6" s="2" t="s">
        <v>48</v>
      </c>
      <c r="D6" s="12" t="s">
        <v>59</v>
      </c>
    </row>
    <row r="7" spans="3:4" x14ac:dyDescent="0.25">
      <c r="C7" s="2" t="s">
        <v>49</v>
      </c>
      <c r="D7" s="12" t="s">
        <v>60</v>
      </c>
    </row>
    <row r="8" spans="3:4" x14ac:dyDescent="0.25">
      <c r="C8" s="2" t="s">
        <v>65</v>
      </c>
      <c r="D8" s="12" t="s">
        <v>66</v>
      </c>
    </row>
    <row r="9" spans="3:4" x14ac:dyDescent="0.25">
      <c r="C9" s="2" t="s">
        <v>50</v>
      </c>
      <c r="D9" s="12" t="s">
        <v>61</v>
      </c>
    </row>
    <row r="10" spans="3:4" x14ac:dyDescent="0.25">
      <c r="C10" s="2" t="s">
        <v>51</v>
      </c>
      <c r="D10" s="12">
        <v>0.48457</v>
      </c>
    </row>
    <row r="11" spans="3:4" x14ac:dyDescent="0.25">
      <c r="C11" s="2" t="s">
        <v>52</v>
      </c>
      <c r="D11" s="12" t="s">
        <v>62</v>
      </c>
    </row>
    <row r="12" spans="3:4" x14ac:dyDescent="0.25">
      <c r="C12" s="2" t="s">
        <v>53</v>
      </c>
      <c r="D12" s="12" t="s">
        <v>63</v>
      </c>
    </row>
    <row r="13" spans="3:4" x14ac:dyDescent="0.25">
      <c r="C13" s="2" t="s">
        <v>54</v>
      </c>
      <c r="D13" s="13">
        <v>0.74</v>
      </c>
    </row>
    <row r="14" spans="3:4" x14ac:dyDescent="0.25">
      <c r="C14" s="2" t="s">
        <v>55</v>
      </c>
      <c r="D14" s="1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</vt:vector>
  </HeadingPairs>
  <TitlesOfParts>
    <vt:vector size="9" baseType="lpstr">
      <vt:lpstr>Parametric</vt:lpstr>
      <vt:lpstr>Sheet1</vt:lpstr>
      <vt:lpstr>Sheet2</vt:lpstr>
      <vt:lpstr>Sheet3</vt:lpstr>
      <vt:lpstr>Sheet4</vt:lpstr>
      <vt:lpstr>Efficiency</vt:lpstr>
      <vt:lpstr>BWR</vt:lpstr>
      <vt:lpstr>Net Work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C. Lentz</dc:creator>
  <cp:lastModifiedBy>Levi C. Lentz</cp:lastModifiedBy>
  <dcterms:created xsi:type="dcterms:W3CDTF">2011-12-10T23:17:57Z</dcterms:created>
  <dcterms:modified xsi:type="dcterms:W3CDTF">2011-12-12T04:11:41Z</dcterms:modified>
</cp:coreProperties>
</file>