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9015" activeTab="3"/>
  </bookViews>
  <sheets>
    <sheet name="Sheet1" sheetId="1" r:id="rId1"/>
    <sheet name="9AM" sheetId="4" r:id="rId2"/>
    <sheet name="12PM" sheetId="5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" i="2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3" i="1"/>
  <c r="D3" i="1" s="1"/>
  <c r="F3" i="1" s="1"/>
  <c r="H3" i="1" s="1"/>
  <c r="H3" i="2" l="1"/>
  <c r="H355" i="2"/>
  <c r="H351" i="2"/>
  <c r="H347" i="2"/>
  <c r="H343" i="2"/>
  <c r="H339" i="2"/>
  <c r="H335" i="2"/>
  <c r="H331" i="2"/>
  <c r="H327" i="2"/>
  <c r="H323" i="2"/>
  <c r="H319" i="2"/>
  <c r="H315" i="2"/>
  <c r="H30" i="2"/>
  <c r="H26" i="2"/>
  <c r="H22" i="2"/>
  <c r="H263" i="2"/>
  <c r="I263" i="2"/>
  <c r="H222" i="2"/>
  <c r="I222" i="2"/>
  <c r="H216" i="2"/>
  <c r="I216" i="2"/>
  <c r="H212" i="2"/>
  <c r="I212" i="2"/>
  <c r="H208" i="2"/>
  <c r="I208" i="2"/>
  <c r="H204" i="2"/>
  <c r="I204" i="2"/>
  <c r="H200" i="2"/>
  <c r="I200" i="2"/>
  <c r="H196" i="2"/>
  <c r="I196" i="2"/>
  <c r="H192" i="2"/>
  <c r="I192" i="2"/>
  <c r="H188" i="2"/>
  <c r="I188" i="2"/>
  <c r="H184" i="2"/>
  <c r="I184" i="2"/>
  <c r="H180" i="2"/>
  <c r="I180" i="2"/>
  <c r="H176" i="2"/>
  <c r="I176" i="2"/>
  <c r="H172" i="2"/>
  <c r="I172" i="2"/>
  <c r="H168" i="2"/>
  <c r="I168" i="2"/>
  <c r="H164" i="2"/>
  <c r="I164" i="2"/>
  <c r="H162" i="2"/>
  <c r="I162" i="2"/>
  <c r="H160" i="2"/>
  <c r="I160" i="2"/>
  <c r="H81" i="2"/>
  <c r="H77" i="2"/>
  <c r="H73" i="2"/>
  <c r="H356" i="2"/>
  <c r="I356" i="2"/>
  <c r="H352" i="2"/>
  <c r="I352" i="2"/>
  <c r="H348" i="2"/>
  <c r="G348" i="2"/>
  <c r="H344" i="2"/>
  <c r="G344" i="2"/>
  <c r="H340" i="2"/>
  <c r="G340" i="2"/>
  <c r="H336" i="2"/>
  <c r="G336" i="2"/>
  <c r="H332" i="2"/>
  <c r="G332" i="2"/>
  <c r="H328" i="2"/>
  <c r="G328" i="2"/>
  <c r="H324" i="2"/>
  <c r="G324" i="2"/>
  <c r="H320" i="2"/>
  <c r="G320" i="2"/>
  <c r="H316" i="2"/>
  <c r="G316" i="2"/>
  <c r="H312" i="2"/>
  <c r="G312" i="2"/>
  <c r="H33" i="2"/>
  <c r="I33" i="2"/>
  <c r="H31" i="2"/>
  <c r="G31" i="2"/>
  <c r="H27" i="2"/>
  <c r="G27" i="2"/>
  <c r="H23" i="2"/>
  <c r="G23" i="2"/>
  <c r="H19" i="2"/>
  <c r="G19" i="2"/>
  <c r="H267" i="2"/>
  <c r="G267" i="2"/>
  <c r="H219" i="2"/>
  <c r="I219" i="2"/>
  <c r="H215" i="2"/>
  <c r="H211" i="2"/>
  <c r="H207" i="2"/>
  <c r="H203" i="2"/>
  <c r="H199" i="2"/>
  <c r="H195" i="2"/>
  <c r="H191" i="2"/>
  <c r="H187" i="2"/>
  <c r="H183" i="2"/>
  <c r="H179" i="2"/>
  <c r="H175" i="2"/>
  <c r="H171" i="2"/>
  <c r="H167" i="2"/>
  <c r="H82" i="2"/>
  <c r="I82" i="2"/>
  <c r="H78" i="2"/>
  <c r="I78" i="2"/>
  <c r="H74" i="2"/>
  <c r="I74" i="2"/>
  <c r="H354" i="2"/>
  <c r="I354" i="2"/>
  <c r="H346" i="2"/>
  <c r="I346" i="2"/>
  <c r="H338" i="2"/>
  <c r="I338" i="2"/>
  <c r="H330" i="2"/>
  <c r="I330" i="2"/>
  <c r="H322" i="2"/>
  <c r="I322" i="2"/>
  <c r="H314" i="2"/>
  <c r="I314" i="2"/>
  <c r="H57" i="2"/>
  <c r="H55" i="2"/>
  <c r="H52" i="2"/>
  <c r="I52" i="2"/>
  <c r="H49" i="2"/>
  <c r="H47" i="2"/>
  <c r="H44" i="2"/>
  <c r="I44" i="2"/>
  <c r="H41" i="2"/>
  <c r="H39" i="2"/>
  <c r="H36" i="2"/>
  <c r="I36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I65" i="2"/>
  <c r="H58" i="2"/>
  <c r="G58" i="2"/>
  <c r="H54" i="2"/>
  <c r="G54" i="2"/>
  <c r="H50" i="2"/>
  <c r="G50" i="2"/>
  <c r="H46" i="2"/>
  <c r="G46" i="2"/>
  <c r="H42" i="2"/>
  <c r="G42" i="2"/>
  <c r="H38" i="2"/>
  <c r="G38" i="2"/>
  <c r="H34" i="2"/>
  <c r="G34" i="2"/>
  <c r="H32" i="2"/>
  <c r="I32" i="2"/>
  <c r="H28" i="2"/>
  <c r="H24" i="2"/>
  <c r="H20" i="2"/>
  <c r="H18" i="2"/>
  <c r="I18" i="2"/>
  <c r="I16" i="2"/>
  <c r="H310" i="2"/>
  <c r="H308" i="2"/>
  <c r="H306" i="2"/>
  <c r="H304" i="2"/>
  <c r="I302" i="2"/>
  <c r="H300" i="2"/>
  <c r="I298" i="2"/>
  <c r="H296" i="2"/>
  <c r="I294" i="2"/>
  <c r="I292" i="2"/>
  <c r="I290" i="2"/>
  <c r="I288" i="2"/>
  <c r="H286" i="2"/>
  <c r="H284" i="2"/>
  <c r="H282" i="2"/>
  <c r="H280" i="2"/>
  <c r="H278" i="2"/>
  <c r="H276" i="2"/>
  <c r="H274" i="2"/>
  <c r="H272" i="2"/>
  <c r="H270" i="2"/>
  <c r="H268" i="2"/>
  <c r="H266" i="2"/>
  <c r="I266" i="2"/>
  <c r="H262" i="2"/>
  <c r="I262" i="2"/>
  <c r="H257" i="2"/>
  <c r="G257" i="2"/>
  <c r="H253" i="2"/>
  <c r="G253" i="2"/>
  <c r="H249" i="2"/>
  <c r="G249" i="2"/>
  <c r="H245" i="2"/>
  <c r="G245" i="2"/>
  <c r="H239" i="2"/>
  <c r="G239" i="2"/>
  <c r="H235" i="2"/>
  <c r="G235" i="2"/>
  <c r="H231" i="2"/>
  <c r="G231" i="2"/>
  <c r="H227" i="2"/>
  <c r="G227" i="2"/>
  <c r="H223" i="2"/>
  <c r="G223" i="2"/>
  <c r="H220" i="2"/>
  <c r="I220" i="2"/>
  <c r="H217" i="2"/>
  <c r="H213" i="2"/>
  <c r="H209" i="2"/>
  <c r="H205" i="2"/>
  <c r="H201" i="2"/>
  <c r="H197" i="2"/>
  <c r="H193" i="2"/>
  <c r="H189" i="2"/>
  <c r="H185" i="2"/>
  <c r="H181" i="2"/>
  <c r="H177" i="2"/>
  <c r="H173" i="2"/>
  <c r="H169" i="2"/>
  <c r="H165" i="2"/>
  <c r="H163" i="2"/>
  <c r="I163" i="2"/>
  <c r="H161" i="2"/>
  <c r="I161" i="2"/>
  <c r="H159" i="2"/>
  <c r="I159" i="2"/>
  <c r="I157" i="2"/>
  <c r="I155" i="2"/>
  <c r="I153" i="2"/>
  <c r="I151" i="2"/>
  <c r="H150" i="2"/>
  <c r="I150" i="2"/>
  <c r="H149" i="2"/>
  <c r="I149" i="2"/>
  <c r="H148" i="2"/>
  <c r="I148" i="2"/>
  <c r="H147" i="2"/>
  <c r="I147" i="2"/>
  <c r="H120" i="2"/>
  <c r="G120" i="2"/>
  <c r="H116" i="2"/>
  <c r="G116" i="2"/>
  <c r="H112" i="2"/>
  <c r="G112" i="2"/>
  <c r="H108" i="2"/>
  <c r="G108" i="2"/>
  <c r="H104" i="2"/>
  <c r="G104" i="2"/>
  <c r="H100" i="2"/>
  <c r="G100" i="2"/>
  <c r="H91" i="2"/>
  <c r="G91" i="2"/>
  <c r="H87" i="2"/>
  <c r="G87" i="2"/>
  <c r="H80" i="2"/>
  <c r="I80" i="2"/>
  <c r="H76" i="2"/>
  <c r="I76" i="2"/>
  <c r="H72" i="2"/>
  <c r="I72" i="2"/>
  <c r="H71" i="2"/>
  <c r="I71" i="2"/>
  <c r="H358" i="2"/>
  <c r="G358" i="2"/>
  <c r="H350" i="2"/>
  <c r="I350" i="2"/>
  <c r="H342" i="2"/>
  <c r="G342" i="2"/>
  <c r="H334" i="2"/>
  <c r="G334" i="2"/>
  <c r="H326" i="2"/>
  <c r="G326" i="2"/>
  <c r="H318" i="2"/>
  <c r="G318" i="2"/>
  <c r="I64" i="2"/>
  <c r="H59" i="2"/>
  <c r="H56" i="2"/>
  <c r="G56" i="2"/>
  <c r="H53" i="2"/>
  <c r="H51" i="2"/>
  <c r="H48" i="2"/>
  <c r="G48" i="2"/>
  <c r="H45" i="2"/>
  <c r="H43" i="2"/>
  <c r="H40" i="2"/>
  <c r="G40" i="2"/>
  <c r="H37" i="2"/>
  <c r="H35" i="2"/>
  <c r="H29" i="2"/>
  <c r="I29" i="2"/>
  <c r="H25" i="2"/>
  <c r="I25" i="2"/>
  <c r="H21" i="2"/>
  <c r="I21" i="2"/>
  <c r="I17" i="2"/>
  <c r="I15" i="2"/>
  <c r="I14" i="2"/>
  <c r="H13" i="2"/>
  <c r="I13" i="2"/>
  <c r="I311" i="2"/>
  <c r="I309" i="2"/>
  <c r="I307" i="2"/>
  <c r="I305" i="2"/>
  <c r="H303" i="2"/>
  <c r="I301" i="2"/>
  <c r="H299" i="2"/>
  <c r="I297" i="2"/>
  <c r="H295" i="2"/>
  <c r="H293" i="2"/>
  <c r="H291" i="2"/>
  <c r="H289" i="2"/>
  <c r="I287" i="2"/>
  <c r="I285" i="2"/>
  <c r="I283" i="2"/>
  <c r="I281" i="2"/>
  <c r="I279" i="2"/>
  <c r="I277" i="2"/>
  <c r="I275" i="2"/>
  <c r="I273" i="2"/>
  <c r="I271" i="2"/>
  <c r="I269" i="2"/>
  <c r="H265" i="2"/>
  <c r="I265" i="2"/>
  <c r="H264" i="2"/>
  <c r="I264" i="2"/>
  <c r="H261" i="2"/>
  <c r="I261" i="2"/>
  <c r="H260" i="2"/>
  <c r="I260" i="2"/>
  <c r="H259" i="2"/>
  <c r="I259" i="2"/>
  <c r="H258" i="2"/>
  <c r="I258" i="2"/>
  <c r="H256" i="2"/>
  <c r="H255" i="2"/>
  <c r="I255" i="2"/>
  <c r="H254" i="2"/>
  <c r="H252" i="2"/>
  <c r="H251" i="2"/>
  <c r="I251" i="2"/>
  <c r="H250" i="2"/>
  <c r="H248" i="2"/>
  <c r="H247" i="2"/>
  <c r="I247" i="2"/>
  <c r="H246" i="2"/>
  <c r="H244" i="2"/>
  <c r="H243" i="2"/>
  <c r="I243" i="2"/>
  <c r="H242" i="2"/>
  <c r="H241" i="2"/>
  <c r="G241" i="2"/>
  <c r="H240" i="2"/>
  <c r="H238" i="2"/>
  <c r="H237" i="2"/>
  <c r="G237" i="2"/>
  <c r="H236" i="2"/>
  <c r="H234" i="2"/>
  <c r="H233" i="2"/>
  <c r="G233" i="2"/>
  <c r="H232" i="2"/>
  <c r="H230" i="2"/>
  <c r="H229" i="2"/>
  <c r="G229" i="2"/>
  <c r="H228" i="2"/>
  <c r="H226" i="2"/>
  <c r="H225" i="2"/>
  <c r="G225" i="2"/>
  <c r="H224" i="2"/>
  <c r="H221" i="2"/>
  <c r="G221" i="2"/>
  <c r="H218" i="2"/>
  <c r="I218" i="2"/>
  <c r="H214" i="2"/>
  <c r="I214" i="2"/>
  <c r="H210" i="2"/>
  <c r="I210" i="2"/>
  <c r="H206" i="2"/>
  <c r="I206" i="2"/>
  <c r="H202" i="2"/>
  <c r="I202" i="2"/>
  <c r="H198" i="2"/>
  <c r="I198" i="2"/>
  <c r="H194" i="2"/>
  <c r="I194" i="2"/>
  <c r="H190" i="2"/>
  <c r="I190" i="2"/>
  <c r="H186" i="2"/>
  <c r="I186" i="2"/>
  <c r="H182" i="2"/>
  <c r="I182" i="2"/>
  <c r="H178" i="2"/>
  <c r="I178" i="2"/>
  <c r="H174" i="2"/>
  <c r="I174" i="2"/>
  <c r="H170" i="2"/>
  <c r="I170" i="2"/>
  <c r="H166" i="2"/>
  <c r="I166" i="2"/>
  <c r="I158" i="2"/>
  <c r="I156" i="2"/>
  <c r="I154" i="2"/>
  <c r="I152" i="2"/>
  <c r="H122" i="2"/>
  <c r="I122" i="2"/>
  <c r="H121" i="2"/>
  <c r="H119" i="2"/>
  <c r="H118" i="2"/>
  <c r="I118" i="2"/>
  <c r="H117" i="2"/>
  <c r="H115" i="2"/>
  <c r="H114" i="2"/>
  <c r="I114" i="2"/>
  <c r="H113" i="2"/>
  <c r="H111" i="2"/>
  <c r="H110" i="2"/>
  <c r="I110" i="2"/>
  <c r="H109" i="2"/>
  <c r="H107" i="2"/>
  <c r="H106" i="2"/>
  <c r="I106" i="2"/>
  <c r="H105" i="2"/>
  <c r="H103" i="2"/>
  <c r="H102" i="2"/>
  <c r="I102" i="2"/>
  <c r="H101" i="2"/>
  <c r="H99" i="2"/>
  <c r="H98" i="2"/>
  <c r="I98" i="2"/>
  <c r="H97" i="2"/>
  <c r="I97" i="2"/>
  <c r="H96" i="2"/>
  <c r="I96" i="2"/>
  <c r="H95" i="2"/>
  <c r="I95" i="2"/>
  <c r="H94" i="2"/>
  <c r="I94" i="2"/>
  <c r="H93" i="2"/>
  <c r="I93" i="2"/>
  <c r="H92" i="2"/>
  <c r="H90" i="2"/>
  <c r="H89" i="2"/>
  <c r="I89" i="2"/>
  <c r="H88" i="2"/>
  <c r="H86" i="2"/>
  <c r="H85" i="2"/>
  <c r="I85" i="2"/>
  <c r="H84" i="2"/>
  <c r="H83" i="2"/>
  <c r="I83" i="2"/>
  <c r="H79" i="2"/>
  <c r="H75" i="2"/>
  <c r="F358" i="2"/>
  <c r="F308" i="2"/>
  <c r="F304" i="2"/>
  <c r="F296" i="2"/>
  <c r="F293" i="2"/>
  <c r="F289" i="2"/>
  <c r="F284" i="2"/>
  <c r="F280" i="2"/>
  <c r="F276" i="2"/>
  <c r="F272" i="2"/>
  <c r="F268" i="2"/>
  <c r="F263" i="2"/>
  <c r="G255" i="2"/>
  <c r="G247" i="2"/>
  <c r="F300" i="2"/>
  <c r="F267" i="2"/>
  <c r="J267" i="2" s="1"/>
  <c r="F264" i="2"/>
  <c r="J264" i="2" s="1"/>
  <c r="F262" i="2"/>
  <c r="F260" i="2"/>
  <c r="F258" i="2"/>
  <c r="J258" i="2" s="1"/>
  <c r="I310" i="2"/>
  <c r="I308" i="2"/>
  <c r="I306" i="2"/>
  <c r="I304" i="2"/>
  <c r="I303" i="2"/>
  <c r="I300" i="2"/>
  <c r="I299" i="2"/>
  <c r="I296" i="2"/>
  <c r="I295" i="2"/>
  <c r="I293" i="2"/>
  <c r="I291" i="2"/>
  <c r="I289" i="2"/>
  <c r="I286" i="2"/>
  <c r="I284" i="2"/>
  <c r="I282" i="2"/>
  <c r="I280" i="2"/>
  <c r="I278" i="2"/>
  <c r="I276" i="2"/>
  <c r="I274" i="2"/>
  <c r="I272" i="2"/>
  <c r="I270" i="2"/>
  <c r="I268" i="2"/>
  <c r="H311" i="2"/>
  <c r="H309" i="2"/>
  <c r="H307" i="2"/>
  <c r="H305" i="2"/>
  <c r="H302" i="2"/>
  <c r="H301" i="2"/>
  <c r="H298" i="2"/>
  <c r="H297" i="2"/>
  <c r="H294" i="2"/>
  <c r="H292" i="2"/>
  <c r="H290" i="2"/>
  <c r="H288" i="2"/>
  <c r="H287" i="2"/>
  <c r="H285" i="2"/>
  <c r="H283" i="2"/>
  <c r="H281" i="2"/>
  <c r="H279" i="2"/>
  <c r="H277" i="2"/>
  <c r="H275" i="2"/>
  <c r="H273" i="2"/>
  <c r="H271" i="2"/>
  <c r="H269" i="2"/>
  <c r="I256" i="2"/>
  <c r="F255" i="2"/>
  <c r="I254" i="2"/>
  <c r="F253" i="2"/>
  <c r="I252" i="2"/>
  <c r="I250" i="2"/>
  <c r="I248" i="2"/>
  <c r="F247" i="2"/>
  <c r="I246" i="2"/>
  <c r="F245" i="2"/>
  <c r="J245" i="2" s="1"/>
  <c r="I244" i="2"/>
  <c r="I242" i="2"/>
  <c r="I240" i="2"/>
  <c r="I238" i="2"/>
  <c r="F237" i="2"/>
  <c r="I236" i="2"/>
  <c r="F235" i="2"/>
  <c r="I234" i="2"/>
  <c r="I232" i="2"/>
  <c r="I230" i="2"/>
  <c r="F229" i="2"/>
  <c r="I228" i="2"/>
  <c r="F227" i="2"/>
  <c r="I226" i="2"/>
  <c r="I224" i="2"/>
  <c r="G218" i="2"/>
  <c r="G210" i="2"/>
  <c r="G202" i="2"/>
  <c r="G194" i="2"/>
  <c r="G186" i="2"/>
  <c r="G178" i="2"/>
  <c r="G170" i="2"/>
  <c r="F252" i="2"/>
  <c r="F250" i="2"/>
  <c r="F244" i="2"/>
  <c r="F242" i="2"/>
  <c r="F240" i="2"/>
  <c r="F234" i="2"/>
  <c r="F232" i="2"/>
  <c r="F226" i="2"/>
  <c r="F224" i="2"/>
  <c r="F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F218" i="2"/>
  <c r="I217" i="2"/>
  <c r="F216" i="2"/>
  <c r="I215" i="2"/>
  <c r="I213" i="2"/>
  <c r="I211" i="2"/>
  <c r="F210" i="2"/>
  <c r="I209" i="2"/>
  <c r="F208" i="2"/>
  <c r="I207" i="2"/>
  <c r="I205" i="2"/>
  <c r="I203" i="2"/>
  <c r="F202" i="2"/>
  <c r="I201" i="2"/>
  <c r="F200" i="2"/>
  <c r="I199" i="2"/>
  <c r="I197" i="2"/>
  <c r="I195" i="2"/>
  <c r="F194" i="2"/>
  <c r="I193" i="2"/>
  <c r="F192" i="2"/>
  <c r="I191" i="2"/>
  <c r="I189" i="2"/>
  <c r="I187" i="2"/>
  <c r="F186" i="2"/>
  <c r="I185" i="2"/>
  <c r="F184" i="2"/>
  <c r="I183" i="2"/>
  <c r="I181" i="2"/>
  <c r="I179" i="2"/>
  <c r="F178" i="2"/>
  <c r="I177" i="2"/>
  <c r="F176" i="2"/>
  <c r="I175" i="2"/>
  <c r="I173" i="2"/>
  <c r="I171" i="2"/>
  <c r="F170" i="2"/>
  <c r="I169" i="2"/>
  <c r="F168" i="2"/>
  <c r="I167" i="2"/>
  <c r="I165" i="2"/>
  <c r="F162" i="2"/>
  <c r="F150" i="2"/>
  <c r="F149" i="2"/>
  <c r="F148" i="2"/>
  <c r="F147" i="2"/>
  <c r="F215" i="2"/>
  <c r="F213" i="2"/>
  <c r="F207" i="2"/>
  <c r="F205" i="2"/>
  <c r="F199" i="2"/>
  <c r="F197" i="2"/>
  <c r="F191" i="2"/>
  <c r="F189" i="2"/>
  <c r="F183" i="2"/>
  <c r="J183" i="2" s="1"/>
  <c r="F181" i="2"/>
  <c r="J181" i="2" s="1"/>
  <c r="F175" i="2"/>
  <c r="J175" i="2" s="1"/>
  <c r="F173" i="2"/>
  <c r="J173" i="2" s="1"/>
  <c r="F167" i="2"/>
  <c r="J167" i="2" s="1"/>
  <c r="F165" i="2"/>
  <c r="J165" i="2" s="1"/>
  <c r="F161" i="2"/>
  <c r="J161" i="2" s="1"/>
  <c r="H146" i="2"/>
  <c r="I146" i="2"/>
  <c r="H144" i="2"/>
  <c r="I144" i="2"/>
  <c r="H142" i="2"/>
  <c r="I142" i="2"/>
  <c r="H140" i="2"/>
  <c r="I140" i="2"/>
  <c r="H138" i="2"/>
  <c r="I138" i="2"/>
  <c r="H136" i="2"/>
  <c r="I136" i="2"/>
  <c r="H134" i="2"/>
  <c r="I134" i="2"/>
  <c r="H132" i="2"/>
  <c r="I132" i="2"/>
  <c r="H130" i="2"/>
  <c r="I130" i="2"/>
  <c r="H128" i="2"/>
  <c r="I128" i="2"/>
  <c r="H126" i="2"/>
  <c r="I126" i="2"/>
  <c r="H124" i="2"/>
  <c r="I124" i="2"/>
  <c r="H158" i="2"/>
  <c r="H157" i="2"/>
  <c r="H156" i="2"/>
  <c r="H155" i="2"/>
  <c r="H154" i="2"/>
  <c r="H153" i="2"/>
  <c r="H152" i="2"/>
  <c r="H151" i="2"/>
  <c r="H145" i="2"/>
  <c r="I145" i="2"/>
  <c r="H143" i="2"/>
  <c r="I143" i="2"/>
  <c r="H141" i="2"/>
  <c r="I141" i="2"/>
  <c r="H139" i="2"/>
  <c r="I139" i="2"/>
  <c r="H137" i="2"/>
  <c r="I137" i="2"/>
  <c r="H135" i="2"/>
  <c r="I135" i="2"/>
  <c r="H133" i="2"/>
  <c r="I133" i="2"/>
  <c r="H131" i="2"/>
  <c r="I131" i="2"/>
  <c r="H129" i="2"/>
  <c r="I129" i="2"/>
  <c r="H127" i="2"/>
  <c r="I127" i="2"/>
  <c r="H125" i="2"/>
  <c r="I125" i="2"/>
  <c r="H123" i="2"/>
  <c r="I123" i="2"/>
  <c r="G122" i="2"/>
  <c r="G114" i="2"/>
  <c r="G106" i="2"/>
  <c r="G98" i="2"/>
  <c r="I121" i="2"/>
  <c r="F120" i="2"/>
  <c r="I119" i="2"/>
  <c r="I117" i="2"/>
  <c r="I115" i="2"/>
  <c r="F114" i="2"/>
  <c r="J114" i="2" s="1"/>
  <c r="I113" i="2"/>
  <c r="F112" i="2"/>
  <c r="I111" i="2"/>
  <c r="I109" i="2"/>
  <c r="I107" i="2"/>
  <c r="F106" i="2"/>
  <c r="J106" i="2" s="1"/>
  <c r="I105" i="2"/>
  <c r="F104" i="2"/>
  <c r="I103" i="2"/>
  <c r="I101" i="2"/>
  <c r="I99" i="2"/>
  <c r="F98" i="2"/>
  <c r="J98" i="2" s="1"/>
  <c r="F96" i="2"/>
  <c r="J96" i="2" s="1"/>
  <c r="F94" i="2"/>
  <c r="J94" i="2" s="1"/>
  <c r="G89" i="2"/>
  <c r="F119" i="2"/>
  <c r="F117" i="2"/>
  <c r="F111" i="2"/>
  <c r="F109" i="2"/>
  <c r="J109" i="2" s="1"/>
  <c r="F103" i="2"/>
  <c r="F101" i="2"/>
  <c r="I92" i="2"/>
  <c r="F91" i="2"/>
  <c r="I90" i="2"/>
  <c r="F89" i="2"/>
  <c r="I88" i="2"/>
  <c r="I86" i="2"/>
  <c r="I84" i="2"/>
  <c r="G82" i="2"/>
  <c r="G78" i="2"/>
  <c r="G74" i="2"/>
  <c r="F92" i="2"/>
  <c r="F86" i="2"/>
  <c r="F84" i="2"/>
  <c r="G76" i="2"/>
  <c r="I81" i="2"/>
  <c r="F80" i="2"/>
  <c r="J80" i="2" s="1"/>
  <c r="I79" i="2"/>
  <c r="F78" i="2"/>
  <c r="I77" i="2"/>
  <c r="I75" i="2"/>
  <c r="I73" i="2"/>
  <c r="F72" i="2"/>
  <c r="J72" i="2" s="1"/>
  <c r="H69" i="2"/>
  <c r="I69" i="2"/>
  <c r="H67" i="2"/>
  <c r="I67" i="2"/>
  <c r="F81" i="2"/>
  <c r="F79" i="2"/>
  <c r="F73" i="2"/>
  <c r="H70" i="2"/>
  <c r="I70" i="2"/>
  <c r="H68" i="2"/>
  <c r="I68" i="2"/>
  <c r="H66" i="2"/>
  <c r="I66" i="2"/>
  <c r="I365" i="2"/>
  <c r="H365" i="2"/>
  <c r="H361" i="2"/>
  <c r="I361" i="2"/>
  <c r="H366" i="2"/>
  <c r="I366" i="2"/>
  <c r="I364" i="2"/>
  <c r="H364" i="2"/>
  <c r="I362" i="2"/>
  <c r="H362" i="2"/>
  <c r="H360" i="2"/>
  <c r="I360" i="2"/>
  <c r="G354" i="2"/>
  <c r="G346" i="2"/>
  <c r="G338" i="2"/>
  <c r="G330" i="2"/>
  <c r="G322" i="2"/>
  <c r="G314" i="2"/>
  <c r="I367" i="2"/>
  <c r="H367" i="2"/>
  <c r="H363" i="2"/>
  <c r="I363" i="2"/>
  <c r="H359" i="2"/>
  <c r="I359" i="2"/>
  <c r="G352" i="2"/>
  <c r="F353" i="2"/>
  <c r="J353" i="2" s="1"/>
  <c r="I357" i="2"/>
  <c r="I355" i="2"/>
  <c r="F354" i="2"/>
  <c r="J354" i="2" s="1"/>
  <c r="I353" i="2"/>
  <c r="F352" i="2"/>
  <c r="I351" i="2"/>
  <c r="I349" i="2"/>
  <c r="I347" i="2"/>
  <c r="I345" i="2"/>
  <c r="F344" i="2"/>
  <c r="I343" i="2"/>
  <c r="F342" i="2"/>
  <c r="J342" i="2" s="1"/>
  <c r="I341" i="2"/>
  <c r="I339" i="2"/>
  <c r="F338" i="2"/>
  <c r="J338" i="2" s="1"/>
  <c r="I337" i="2"/>
  <c r="F336" i="2"/>
  <c r="I335" i="2"/>
  <c r="I333" i="2"/>
  <c r="I331" i="2"/>
  <c r="I329" i="2"/>
  <c r="F328" i="2"/>
  <c r="I327" i="2"/>
  <c r="F326" i="2"/>
  <c r="J326" i="2" s="1"/>
  <c r="I325" i="2"/>
  <c r="I323" i="2"/>
  <c r="F322" i="2"/>
  <c r="J322" i="2" s="1"/>
  <c r="I321" i="2"/>
  <c r="F320" i="2"/>
  <c r="I319" i="2"/>
  <c r="I317" i="2"/>
  <c r="I315" i="2"/>
  <c r="I313" i="2"/>
  <c r="F312" i="2"/>
  <c r="F347" i="2"/>
  <c r="F345" i="2"/>
  <c r="F339" i="2"/>
  <c r="F337" i="2"/>
  <c r="F331" i="2"/>
  <c r="F329" i="2"/>
  <c r="F323" i="2"/>
  <c r="F321" i="2"/>
  <c r="F315" i="2"/>
  <c r="F313" i="2"/>
  <c r="H65" i="2"/>
  <c r="H64" i="2"/>
  <c r="I62" i="2"/>
  <c r="H62" i="2"/>
  <c r="I60" i="2"/>
  <c r="H60" i="2"/>
  <c r="G52" i="2"/>
  <c r="G44" i="2"/>
  <c r="G36" i="2"/>
  <c r="I63" i="2"/>
  <c r="H63" i="2"/>
  <c r="I61" i="2"/>
  <c r="H61" i="2"/>
  <c r="F57" i="2"/>
  <c r="F53" i="2"/>
  <c r="F47" i="2"/>
  <c r="F43" i="2"/>
  <c r="F41" i="2"/>
  <c r="F37" i="2"/>
  <c r="G25" i="2"/>
  <c r="I59" i="2"/>
  <c r="F58" i="2"/>
  <c r="J58" i="2" s="1"/>
  <c r="I57" i="2"/>
  <c r="I55" i="2"/>
  <c r="I53" i="2"/>
  <c r="F52" i="2"/>
  <c r="I51" i="2"/>
  <c r="F50" i="2"/>
  <c r="J50" i="2" s="1"/>
  <c r="I49" i="2"/>
  <c r="F48" i="2"/>
  <c r="I47" i="2"/>
  <c r="I45" i="2"/>
  <c r="I43" i="2"/>
  <c r="F42" i="2"/>
  <c r="J42" i="2" s="1"/>
  <c r="I41" i="2"/>
  <c r="I39" i="2"/>
  <c r="I37" i="2"/>
  <c r="F36" i="2"/>
  <c r="I35" i="2"/>
  <c r="F34" i="2"/>
  <c r="J34" i="2" s="1"/>
  <c r="F31" i="2"/>
  <c r="J31" i="2" s="1"/>
  <c r="I30" i="2"/>
  <c r="F29" i="2"/>
  <c r="I28" i="2"/>
  <c r="I26" i="2"/>
  <c r="I24" i="2"/>
  <c r="F23" i="2"/>
  <c r="J23" i="2" s="1"/>
  <c r="I22" i="2"/>
  <c r="F21" i="2"/>
  <c r="I20" i="2"/>
  <c r="F28" i="2"/>
  <c r="J28" i="2" s="1"/>
  <c r="F26" i="2"/>
  <c r="J26" i="2" s="1"/>
  <c r="F20" i="2"/>
  <c r="J20" i="2" s="1"/>
  <c r="F13" i="2"/>
  <c r="H11" i="2"/>
  <c r="I11" i="2"/>
  <c r="H9" i="2"/>
  <c r="I9" i="2"/>
  <c r="H7" i="2"/>
  <c r="I7" i="2"/>
  <c r="H5" i="2"/>
  <c r="I5" i="2"/>
  <c r="H17" i="2"/>
  <c r="H16" i="2"/>
  <c r="H15" i="2"/>
  <c r="H12" i="2"/>
  <c r="I12" i="2"/>
  <c r="H10" i="2"/>
  <c r="I10" i="2"/>
  <c r="H8" i="2"/>
  <c r="I8" i="2"/>
  <c r="H6" i="2"/>
  <c r="I6" i="2"/>
  <c r="H4" i="2"/>
  <c r="I4" i="2"/>
  <c r="I3" i="2"/>
  <c r="F13" i="1"/>
  <c r="H13" i="1" s="1"/>
  <c r="E13" i="1"/>
  <c r="G13" i="1" s="1"/>
  <c r="L13" i="1" s="1"/>
  <c r="F11" i="1"/>
  <c r="H11" i="1" s="1"/>
  <c r="E11" i="1"/>
  <c r="G11" i="1" s="1"/>
  <c r="L11" i="1" s="1"/>
  <c r="F9" i="1"/>
  <c r="H9" i="1" s="1"/>
  <c r="M9" i="1" s="1"/>
  <c r="E9" i="1"/>
  <c r="G9" i="1" s="1"/>
  <c r="L9" i="1" s="1"/>
  <c r="F7" i="1"/>
  <c r="H7" i="1" s="1"/>
  <c r="M7" i="1" s="1"/>
  <c r="E7" i="1"/>
  <c r="G7" i="1" s="1"/>
  <c r="L7" i="1" s="1"/>
  <c r="F14" i="1"/>
  <c r="H14" i="1" s="1"/>
  <c r="E14" i="1"/>
  <c r="G14" i="1" s="1"/>
  <c r="E12" i="1"/>
  <c r="G12" i="1" s="1"/>
  <c r="F12" i="1"/>
  <c r="H12" i="1" s="1"/>
  <c r="M12" i="1" s="1"/>
  <c r="E10" i="1"/>
  <c r="G10" i="1" s="1"/>
  <c r="F10" i="1"/>
  <c r="H10" i="1" s="1"/>
  <c r="M10" i="1" s="1"/>
  <c r="E8" i="1"/>
  <c r="G8" i="1" s="1"/>
  <c r="F8" i="1"/>
  <c r="H8" i="1" s="1"/>
  <c r="M8" i="1" s="1"/>
  <c r="E6" i="1"/>
  <c r="G6" i="1" s="1"/>
  <c r="F6" i="1"/>
  <c r="H6" i="1" s="1"/>
  <c r="M6" i="1" s="1"/>
  <c r="F5" i="1"/>
  <c r="H5" i="1" s="1"/>
  <c r="M5" i="1" s="1"/>
  <c r="E5" i="1"/>
  <c r="G5" i="1" s="1"/>
  <c r="F4" i="1"/>
  <c r="H4" i="1" s="1"/>
  <c r="E4" i="1"/>
  <c r="G4" i="1" s="1"/>
  <c r="M3" i="1"/>
  <c r="K3" i="1"/>
  <c r="M13" i="1"/>
  <c r="K13" i="1"/>
  <c r="K6" i="1"/>
  <c r="K9" i="1"/>
  <c r="O9" i="1" s="1"/>
  <c r="K7" i="1"/>
  <c r="O7" i="1" s="1"/>
  <c r="K5" i="1"/>
  <c r="J13" i="1"/>
  <c r="N13" i="1" s="1"/>
  <c r="J11" i="1"/>
  <c r="N11" i="1" s="1"/>
  <c r="J9" i="1"/>
  <c r="N9" i="1" s="1"/>
  <c r="J7" i="1"/>
  <c r="N7" i="1" s="1"/>
  <c r="E3" i="1"/>
  <c r="G3" i="1" s="1"/>
  <c r="J260" i="2" l="1"/>
  <c r="G21" i="2"/>
  <c r="G29" i="2"/>
  <c r="G356" i="2"/>
  <c r="G350" i="2"/>
  <c r="K350" i="2" s="1"/>
  <c r="J73" i="2"/>
  <c r="G72" i="2"/>
  <c r="G80" i="2"/>
  <c r="G85" i="2"/>
  <c r="G93" i="2"/>
  <c r="G102" i="2"/>
  <c r="G110" i="2"/>
  <c r="G118" i="2"/>
  <c r="G166" i="2"/>
  <c r="G174" i="2"/>
  <c r="K174" i="2" s="1"/>
  <c r="G182" i="2"/>
  <c r="G190" i="2"/>
  <c r="K190" i="2" s="1"/>
  <c r="G198" i="2"/>
  <c r="G206" i="2"/>
  <c r="K206" i="2" s="1"/>
  <c r="G214" i="2"/>
  <c r="J237" i="2"/>
  <c r="G243" i="2"/>
  <c r="K243" i="2" s="1"/>
  <c r="G251" i="2"/>
  <c r="K251" i="2" s="1"/>
  <c r="J272" i="2"/>
  <c r="J13" i="2"/>
  <c r="J189" i="2"/>
  <c r="J268" i="2"/>
  <c r="J276" i="2"/>
  <c r="J300" i="2"/>
  <c r="J81" i="2"/>
  <c r="J263" i="2"/>
  <c r="J262" i="2"/>
  <c r="J191" i="2"/>
  <c r="J79" i="2"/>
  <c r="J89" i="2"/>
  <c r="J101" i="2"/>
  <c r="J117" i="2"/>
  <c r="J229" i="2"/>
  <c r="J111" i="2"/>
  <c r="J103" i="2"/>
  <c r="J119" i="2"/>
  <c r="J253" i="2"/>
  <c r="K85" i="2"/>
  <c r="K89" i="2"/>
  <c r="K93" i="2"/>
  <c r="K98" i="2"/>
  <c r="K102" i="2"/>
  <c r="K106" i="2"/>
  <c r="K110" i="2"/>
  <c r="K114" i="2"/>
  <c r="K118" i="2"/>
  <c r="K122" i="2"/>
  <c r="K247" i="2"/>
  <c r="K255" i="2"/>
  <c r="K36" i="2"/>
  <c r="K44" i="2"/>
  <c r="K52" i="2"/>
  <c r="K314" i="2"/>
  <c r="K322" i="2"/>
  <c r="K330" i="2"/>
  <c r="K338" i="2"/>
  <c r="F14" i="2"/>
  <c r="H14" i="2"/>
  <c r="I34" i="2"/>
  <c r="I38" i="2"/>
  <c r="K38" i="2" s="1"/>
  <c r="I42" i="2"/>
  <c r="I46" i="2"/>
  <c r="K46" i="2" s="1"/>
  <c r="I50" i="2"/>
  <c r="I54" i="2"/>
  <c r="K54" i="2" s="1"/>
  <c r="I58" i="2"/>
  <c r="I318" i="2"/>
  <c r="K318" i="2" s="1"/>
  <c r="I326" i="2"/>
  <c r="I334" i="2"/>
  <c r="K334" i="2" s="1"/>
  <c r="I342" i="2"/>
  <c r="I19" i="2"/>
  <c r="I23" i="2"/>
  <c r="K23" i="2" s="1"/>
  <c r="I27" i="2"/>
  <c r="K27" i="2" s="1"/>
  <c r="I31" i="2"/>
  <c r="K31" i="2" s="1"/>
  <c r="I87" i="2"/>
  <c r="K87" i="2" s="1"/>
  <c r="I91" i="2"/>
  <c r="I223" i="2"/>
  <c r="K223" i="2" s="1"/>
  <c r="I227" i="2"/>
  <c r="I231" i="2"/>
  <c r="K231" i="2" s="1"/>
  <c r="I235" i="2"/>
  <c r="I239" i="2"/>
  <c r="K239" i="2" s="1"/>
  <c r="I267" i="2"/>
  <c r="I358" i="2"/>
  <c r="I40" i="2"/>
  <c r="K40" i="2" s="1"/>
  <c r="I48" i="2"/>
  <c r="K48" i="2" s="1"/>
  <c r="I56" i="2"/>
  <c r="K56" i="2" s="1"/>
  <c r="I100" i="2"/>
  <c r="K100" i="2" s="1"/>
  <c r="I104" i="2"/>
  <c r="I108" i="2"/>
  <c r="K108" i="2" s="1"/>
  <c r="I112" i="2"/>
  <c r="I116" i="2"/>
  <c r="K116" i="2" s="1"/>
  <c r="I120" i="2"/>
  <c r="I312" i="2"/>
  <c r="I316" i="2"/>
  <c r="I320" i="2"/>
  <c r="I324" i="2"/>
  <c r="I328" i="2"/>
  <c r="I332" i="2"/>
  <c r="I336" i="2"/>
  <c r="I340" i="2"/>
  <c r="I221" i="2"/>
  <c r="K221" i="2" s="1"/>
  <c r="I225" i="2"/>
  <c r="I229" i="2"/>
  <c r="K229" i="2" s="1"/>
  <c r="I233" i="2"/>
  <c r="I237" i="2"/>
  <c r="K237" i="2" s="1"/>
  <c r="I241" i="2"/>
  <c r="I245" i="2"/>
  <c r="K245" i="2" s="1"/>
  <c r="I249" i="2"/>
  <c r="I253" i="2"/>
  <c r="K253" i="2" s="1"/>
  <c r="I257" i="2"/>
  <c r="I344" i="2"/>
  <c r="I348" i="2"/>
  <c r="K19" i="2"/>
  <c r="K34" i="2"/>
  <c r="K42" i="2"/>
  <c r="K50" i="2"/>
  <c r="K58" i="2"/>
  <c r="K326" i="2"/>
  <c r="K342" i="2"/>
  <c r="K91" i="2"/>
  <c r="K104" i="2"/>
  <c r="K112" i="2"/>
  <c r="K120" i="2"/>
  <c r="K225" i="2"/>
  <c r="K233" i="2"/>
  <c r="K241" i="2"/>
  <c r="K249" i="2"/>
  <c r="K257" i="2"/>
  <c r="K227" i="2"/>
  <c r="K235" i="2"/>
  <c r="K267" i="2"/>
  <c r="J280" i="2"/>
  <c r="J284" i="2"/>
  <c r="J289" i="2"/>
  <c r="J293" i="2"/>
  <c r="J296" i="2"/>
  <c r="J304" i="2"/>
  <c r="F83" i="2"/>
  <c r="J83" i="2" s="1"/>
  <c r="F88" i="2"/>
  <c r="J88" i="2" s="1"/>
  <c r="F93" i="2"/>
  <c r="F97" i="2"/>
  <c r="J97" i="2" s="1"/>
  <c r="F102" i="2"/>
  <c r="J102" i="2" s="1"/>
  <c r="F107" i="2"/>
  <c r="J107" i="2" s="1"/>
  <c r="F113" i="2"/>
  <c r="J113" i="2" s="1"/>
  <c r="F118" i="2"/>
  <c r="J118" i="2" s="1"/>
  <c r="F166" i="2"/>
  <c r="J166" i="2" s="1"/>
  <c r="F182" i="2"/>
  <c r="J182" i="2" s="1"/>
  <c r="F198" i="2"/>
  <c r="F214" i="2"/>
  <c r="F225" i="2"/>
  <c r="J225" i="2" s="1"/>
  <c r="F230" i="2"/>
  <c r="J230" i="2" s="1"/>
  <c r="F236" i="2"/>
  <c r="J236" i="2" s="1"/>
  <c r="F241" i="2"/>
  <c r="J241" i="2" s="1"/>
  <c r="F246" i="2"/>
  <c r="F251" i="2"/>
  <c r="J251" i="2" s="1"/>
  <c r="F256" i="2"/>
  <c r="J256" i="2" s="1"/>
  <c r="F261" i="2"/>
  <c r="G269" i="2"/>
  <c r="G271" i="2"/>
  <c r="G273" i="2"/>
  <c r="G275" i="2"/>
  <c r="G277" i="2"/>
  <c r="G279" i="2"/>
  <c r="G281" i="2"/>
  <c r="G283" i="2"/>
  <c r="G285" i="2"/>
  <c r="G287" i="2"/>
  <c r="F291" i="2"/>
  <c r="J291" i="2" s="1"/>
  <c r="G297" i="2"/>
  <c r="G301" i="2"/>
  <c r="G305" i="2"/>
  <c r="G307" i="2"/>
  <c r="G309" i="2"/>
  <c r="G311" i="2"/>
  <c r="G13" i="2"/>
  <c r="G14" i="2"/>
  <c r="G15" i="2"/>
  <c r="G17" i="2"/>
  <c r="F25" i="2"/>
  <c r="J25" i="2" s="1"/>
  <c r="F40" i="2"/>
  <c r="J40" i="2" s="1"/>
  <c r="F51" i="2"/>
  <c r="J51" i="2" s="1"/>
  <c r="G64" i="2"/>
  <c r="F334" i="2"/>
  <c r="J334" i="2" s="1"/>
  <c r="F71" i="2"/>
  <c r="J71" i="2" s="1"/>
  <c r="F87" i="2"/>
  <c r="F108" i="2"/>
  <c r="J108" i="2" s="1"/>
  <c r="F159" i="2"/>
  <c r="J159" i="2" s="1"/>
  <c r="F169" i="2"/>
  <c r="J169" i="2" s="1"/>
  <c r="F185" i="2"/>
  <c r="J185" i="2" s="1"/>
  <c r="F201" i="2"/>
  <c r="J201" i="2" s="1"/>
  <c r="F217" i="2"/>
  <c r="F231" i="2"/>
  <c r="F249" i="2"/>
  <c r="J249" i="2" s="1"/>
  <c r="F266" i="2"/>
  <c r="J266" i="2" s="1"/>
  <c r="F274" i="2"/>
  <c r="J274" i="2" s="1"/>
  <c r="F282" i="2"/>
  <c r="J282" i="2" s="1"/>
  <c r="G288" i="2"/>
  <c r="G290" i="2"/>
  <c r="G292" i="2"/>
  <c r="G294" i="2"/>
  <c r="G302" i="2"/>
  <c r="F306" i="2"/>
  <c r="J306" i="2" s="1"/>
  <c r="G16" i="2"/>
  <c r="F24" i="2"/>
  <c r="J24" i="2" s="1"/>
  <c r="F38" i="2"/>
  <c r="J38" i="2" s="1"/>
  <c r="F54" i="2"/>
  <c r="J54" i="2" s="1"/>
  <c r="G65" i="2"/>
  <c r="K65" i="2" s="1"/>
  <c r="F317" i="2"/>
  <c r="F333" i="2"/>
  <c r="J333" i="2" s="1"/>
  <c r="F349" i="2"/>
  <c r="J349" i="2" s="1"/>
  <c r="F39" i="2"/>
  <c r="J39" i="2" s="1"/>
  <c r="F49" i="2"/>
  <c r="F314" i="2"/>
  <c r="F346" i="2"/>
  <c r="F82" i="2"/>
  <c r="J82" i="2" s="1"/>
  <c r="F179" i="2"/>
  <c r="J179" i="2" s="1"/>
  <c r="F195" i="2"/>
  <c r="J195" i="2" s="1"/>
  <c r="F211" i="2"/>
  <c r="J211" i="2" s="1"/>
  <c r="F19" i="2"/>
  <c r="J19" i="2" s="1"/>
  <c r="F33" i="2"/>
  <c r="F324" i="2"/>
  <c r="J324" i="2" s="1"/>
  <c r="F340" i="2"/>
  <c r="J340" i="2" s="1"/>
  <c r="F356" i="2"/>
  <c r="J356" i="2" s="1"/>
  <c r="F160" i="2"/>
  <c r="J160" i="2" s="1"/>
  <c r="F172" i="2"/>
  <c r="J172" i="2" s="1"/>
  <c r="F188" i="2"/>
  <c r="J188" i="2" s="1"/>
  <c r="F204" i="2"/>
  <c r="F222" i="2"/>
  <c r="F30" i="2"/>
  <c r="F327" i="2"/>
  <c r="F343" i="2"/>
  <c r="F75" i="2"/>
  <c r="J75" i="2" s="1"/>
  <c r="F85" i="2"/>
  <c r="J85" i="2" s="1"/>
  <c r="F90" i="2"/>
  <c r="F95" i="2"/>
  <c r="J95" i="2" s="1"/>
  <c r="F99" i="2"/>
  <c r="J99" i="2" s="1"/>
  <c r="F105" i="2"/>
  <c r="J105" i="2" s="1"/>
  <c r="F110" i="2"/>
  <c r="J110" i="2" s="1"/>
  <c r="F115" i="2"/>
  <c r="J115" i="2" s="1"/>
  <c r="F121" i="2"/>
  <c r="J121" i="2" s="1"/>
  <c r="G152" i="2"/>
  <c r="G154" i="2"/>
  <c r="G156" i="2"/>
  <c r="G158" i="2"/>
  <c r="F174" i="2"/>
  <c r="J174" i="2" s="1"/>
  <c r="F190" i="2"/>
  <c r="F206" i="2"/>
  <c r="F221" i="2"/>
  <c r="J221" i="2" s="1"/>
  <c r="F228" i="2"/>
  <c r="F233" i="2"/>
  <c r="J233" i="2" s="1"/>
  <c r="F238" i="2"/>
  <c r="F243" i="2"/>
  <c r="J243" i="2" s="1"/>
  <c r="F248" i="2"/>
  <c r="J248" i="2" s="1"/>
  <c r="F254" i="2"/>
  <c r="F259" i="2"/>
  <c r="J259" i="2" s="1"/>
  <c r="F265" i="2"/>
  <c r="J265" i="2" s="1"/>
  <c r="F295" i="2"/>
  <c r="J295" i="2" s="1"/>
  <c r="F299" i="2"/>
  <c r="J299" i="2" s="1"/>
  <c r="F303" i="2"/>
  <c r="J303" i="2" s="1"/>
  <c r="F35" i="2"/>
  <c r="J35" i="2" s="1"/>
  <c r="F45" i="2"/>
  <c r="F56" i="2"/>
  <c r="J56" i="2" s="1"/>
  <c r="F318" i="2"/>
  <c r="J318" i="2" s="1"/>
  <c r="F350" i="2"/>
  <c r="J350" i="2" s="1"/>
  <c r="F76" i="2"/>
  <c r="J76" i="2" s="1"/>
  <c r="F100" i="2"/>
  <c r="J100" i="2" s="1"/>
  <c r="F116" i="2"/>
  <c r="G147" i="2"/>
  <c r="G148" i="2"/>
  <c r="G149" i="2"/>
  <c r="G150" i="2"/>
  <c r="G151" i="2"/>
  <c r="G153" i="2"/>
  <c r="G155" i="2"/>
  <c r="G157" i="2"/>
  <c r="F163" i="2"/>
  <c r="J163" i="2" s="1"/>
  <c r="F177" i="2"/>
  <c r="J177" i="2" s="1"/>
  <c r="F193" i="2"/>
  <c r="J193" i="2" s="1"/>
  <c r="F209" i="2"/>
  <c r="J209" i="2" s="1"/>
  <c r="F223" i="2"/>
  <c r="F239" i="2"/>
  <c r="F257" i="2"/>
  <c r="J257" i="2" s="1"/>
  <c r="F270" i="2"/>
  <c r="J270" i="2" s="1"/>
  <c r="F278" i="2"/>
  <c r="J278" i="2" s="1"/>
  <c r="F286" i="2"/>
  <c r="J286" i="2" s="1"/>
  <c r="G298" i="2"/>
  <c r="F310" i="2"/>
  <c r="F18" i="2"/>
  <c r="F32" i="2"/>
  <c r="F46" i="2"/>
  <c r="F325" i="2"/>
  <c r="J325" i="2" s="1"/>
  <c r="F341" i="2"/>
  <c r="J341" i="2" s="1"/>
  <c r="F357" i="2"/>
  <c r="J357" i="2" s="1"/>
  <c r="F44" i="2"/>
  <c r="J44" i="2" s="1"/>
  <c r="F55" i="2"/>
  <c r="J55" i="2" s="1"/>
  <c r="F330" i="2"/>
  <c r="F74" i="2"/>
  <c r="J74" i="2" s="1"/>
  <c r="F171" i="2"/>
  <c r="J171" i="2" s="1"/>
  <c r="F187" i="2"/>
  <c r="J187" i="2" s="1"/>
  <c r="F203" i="2"/>
  <c r="J203" i="2" s="1"/>
  <c r="F219" i="2"/>
  <c r="J219" i="2" s="1"/>
  <c r="F27" i="2"/>
  <c r="J27" i="2" s="1"/>
  <c r="F316" i="2"/>
  <c r="J316" i="2" s="1"/>
  <c r="F332" i="2"/>
  <c r="J332" i="2" s="1"/>
  <c r="F348" i="2"/>
  <c r="J348" i="2" s="1"/>
  <c r="F77" i="2"/>
  <c r="J77" i="2" s="1"/>
  <c r="F164" i="2"/>
  <c r="J164" i="2" s="1"/>
  <c r="F180" i="2"/>
  <c r="J180" i="2" s="1"/>
  <c r="F196" i="2"/>
  <c r="J196" i="2" s="1"/>
  <c r="F212" i="2"/>
  <c r="J212" i="2" s="1"/>
  <c r="F22" i="2"/>
  <c r="F319" i="2"/>
  <c r="J319" i="2" s="1"/>
  <c r="F335" i="2"/>
  <c r="J335" i="2" s="1"/>
  <c r="F351" i="2"/>
  <c r="J351" i="2" s="1"/>
  <c r="F355" i="2"/>
  <c r="J355" i="2" s="1"/>
  <c r="F3" i="2"/>
  <c r="J3" i="2" s="1"/>
  <c r="G94" i="2"/>
  <c r="G96" i="2"/>
  <c r="F122" i="2"/>
  <c r="J122" i="2" s="1"/>
  <c r="G258" i="2"/>
  <c r="G260" i="2"/>
  <c r="G264" i="2"/>
  <c r="G161" i="2"/>
  <c r="G220" i="2"/>
  <c r="G262" i="2"/>
  <c r="G162" i="2"/>
  <c r="G263" i="2"/>
  <c r="G83" i="2"/>
  <c r="G95" i="2"/>
  <c r="G97" i="2"/>
  <c r="G259" i="2"/>
  <c r="G261" i="2"/>
  <c r="G265" i="2"/>
  <c r="F59" i="2"/>
  <c r="G71" i="2"/>
  <c r="G159" i="2"/>
  <c r="G163" i="2"/>
  <c r="G266" i="2"/>
  <c r="G18" i="2"/>
  <c r="G32" i="2"/>
  <c r="G219" i="2"/>
  <c r="G33" i="2"/>
  <c r="G160" i="2"/>
  <c r="G164" i="2"/>
  <c r="G222" i="2"/>
  <c r="J197" i="2"/>
  <c r="J199" i="2"/>
  <c r="J205" i="2"/>
  <c r="J207" i="2"/>
  <c r="J213" i="2"/>
  <c r="J215" i="2"/>
  <c r="J217" i="2"/>
  <c r="J147" i="2"/>
  <c r="J148" i="2"/>
  <c r="J149" i="2"/>
  <c r="J150" i="2"/>
  <c r="J162" i="2"/>
  <c r="J168" i="2"/>
  <c r="J176" i="2"/>
  <c r="J184" i="2"/>
  <c r="J192" i="2"/>
  <c r="J200" i="2"/>
  <c r="J204" i="2"/>
  <c r="J208" i="2"/>
  <c r="J216" i="2"/>
  <c r="J358" i="2"/>
  <c r="J313" i="2"/>
  <c r="J315" i="2"/>
  <c r="J317" i="2"/>
  <c r="J321" i="2"/>
  <c r="J323" i="2"/>
  <c r="J327" i="2"/>
  <c r="J329" i="2"/>
  <c r="J331" i="2"/>
  <c r="J337" i="2"/>
  <c r="J339" i="2"/>
  <c r="J343" i="2"/>
  <c r="J345" i="2"/>
  <c r="J347" i="2"/>
  <c r="K352" i="2"/>
  <c r="K356" i="2"/>
  <c r="G66" i="2"/>
  <c r="G68" i="2"/>
  <c r="G70" i="2"/>
  <c r="G67" i="2"/>
  <c r="G69" i="2"/>
  <c r="G77" i="2"/>
  <c r="G90" i="2"/>
  <c r="G103" i="2"/>
  <c r="G111" i="2"/>
  <c r="K111" i="2" s="1"/>
  <c r="G119" i="2"/>
  <c r="K119" i="2" s="1"/>
  <c r="G123" i="2"/>
  <c r="G127" i="2"/>
  <c r="G131" i="2"/>
  <c r="G135" i="2"/>
  <c r="G137" i="2"/>
  <c r="G139" i="2"/>
  <c r="G141" i="2"/>
  <c r="G143" i="2"/>
  <c r="G145" i="2"/>
  <c r="F151" i="2"/>
  <c r="F153" i="2"/>
  <c r="F155" i="2"/>
  <c r="F157" i="2"/>
  <c r="G124" i="2"/>
  <c r="G126" i="2"/>
  <c r="G128" i="2"/>
  <c r="G130" i="2"/>
  <c r="G132" i="2"/>
  <c r="G134" i="2"/>
  <c r="G136" i="2"/>
  <c r="G138" i="2"/>
  <c r="G140" i="2"/>
  <c r="G142" i="2"/>
  <c r="G144" i="2"/>
  <c r="G146" i="2"/>
  <c r="G165" i="2"/>
  <c r="G169" i="2"/>
  <c r="G173" i="2"/>
  <c r="G177" i="2"/>
  <c r="G181" i="2"/>
  <c r="G185" i="2"/>
  <c r="G189" i="2"/>
  <c r="G193" i="2"/>
  <c r="G197" i="2"/>
  <c r="G201" i="2"/>
  <c r="G205" i="2"/>
  <c r="G209" i="2"/>
  <c r="G213" i="2"/>
  <c r="G217" i="2"/>
  <c r="G226" i="2"/>
  <c r="G230" i="2"/>
  <c r="G234" i="2"/>
  <c r="G238" i="2"/>
  <c r="G242" i="2"/>
  <c r="G246" i="2"/>
  <c r="G250" i="2"/>
  <c r="K250" i="2" s="1"/>
  <c r="G254" i="2"/>
  <c r="K254" i="2" s="1"/>
  <c r="F269" i="2"/>
  <c r="F273" i="2"/>
  <c r="F277" i="2"/>
  <c r="F281" i="2"/>
  <c r="F285" i="2"/>
  <c r="F288" i="2"/>
  <c r="F292" i="2"/>
  <c r="F297" i="2"/>
  <c r="F301" i="2"/>
  <c r="F305" i="2"/>
  <c r="F309" i="2"/>
  <c r="G268" i="2"/>
  <c r="G272" i="2"/>
  <c r="G276" i="2"/>
  <c r="G280" i="2"/>
  <c r="G284" i="2"/>
  <c r="G289" i="2"/>
  <c r="G293" i="2"/>
  <c r="G296" i="2"/>
  <c r="G300" i="2"/>
  <c r="G304" i="2"/>
  <c r="G308" i="2"/>
  <c r="J308" i="2"/>
  <c r="J310" i="2"/>
  <c r="G73" i="2"/>
  <c r="G81" i="2"/>
  <c r="G86" i="2"/>
  <c r="G99" i="2"/>
  <c r="G107" i="2"/>
  <c r="G115" i="2"/>
  <c r="G125" i="2"/>
  <c r="G129" i="2"/>
  <c r="G133" i="2"/>
  <c r="F66" i="2"/>
  <c r="F68" i="2"/>
  <c r="F70" i="2"/>
  <c r="F67" i="2"/>
  <c r="F69" i="2"/>
  <c r="G75" i="2"/>
  <c r="J78" i="2"/>
  <c r="G79" i="2"/>
  <c r="K72" i="2"/>
  <c r="K76" i="2"/>
  <c r="K80" i="2"/>
  <c r="J84" i="2"/>
  <c r="J86" i="2"/>
  <c r="J90" i="2"/>
  <c r="J92" i="2"/>
  <c r="K74" i="2"/>
  <c r="K78" i="2"/>
  <c r="K82" i="2"/>
  <c r="G84" i="2"/>
  <c r="J87" i="2"/>
  <c r="G88" i="2"/>
  <c r="J91" i="2"/>
  <c r="G92" i="2"/>
  <c r="G101" i="2"/>
  <c r="J104" i="2"/>
  <c r="G105" i="2"/>
  <c r="G109" i="2"/>
  <c r="J112" i="2"/>
  <c r="G113" i="2"/>
  <c r="J116" i="2"/>
  <c r="G117" i="2"/>
  <c r="J120" i="2"/>
  <c r="G121" i="2"/>
  <c r="F123" i="2"/>
  <c r="F125" i="2"/>
  <c r="F127" i="2"/>
  <c r="F129" i="2"/>
  <c r="F131" i="2"/>
  <c r="F133" i="2"/>
  <c r="F135" i="2"/>
  <c r="F137" i="2"/>
  <c r="F139" i="2"/>
  <c r="F141" i="2"/>
  <c r="F143" i="2"/>
  <c r="F145" i="2"/>
  <c r="F152" i="2"/>
  <c r="F154" i="2"/>
  <c r="F156" i="2"/>
  <c r="F158" i="2"/>
  <c r="F124" i="2"/>
  <c r="F126" i="2"/>
  <c r="F128" i="2"/>
  <c r="F130" i="2"/>
  <c r="F132" i="2"/>
  <c r="F134" i="2"/>
  <c r="F136" i="2"/>
  <c r="J136" i="2" s="1"/>
  <c r="F138" i="2"/>
  <c r="J138" i="2" s="1"/>
  <c r="F140" i="2"/>
  <c r="J140" i="2" s="1"/>
  <c r="F142" i="2"/>
  <c r="J142" i="2" s="1"/>
  <c r="F144" i="2"/>
  <c r="J144" i="2" s="1"/>
  <c r="F146" i="2"/>
  <c r="J146" i="2" s="1"/>
  <c r="G167" i="2"/>
  <c r="K167" i="2" s="1"/>
  <c r="J170" i="2"/>
  <c r="G171" i="2"/>
  <c r="G175" i="2"/>
  <c r="K175" i="2" s="1"/>
  <c r="J178" i="2"/>
  <c r="G179" i="2"/>
  <c r="G183" i="2"/>
  <c r="K183" i="2" s="1"/>
  <c r="J186" i="2"/>
  <c r="G187" i="2"/>
  <c r="J190" i="2"/>
  <c r="G191" i="2"/>
  <c r="K191" i="2" s="1"/>
  <c r="J194" i="2"/>
  <c r="G195" i="2"/>
  <c r="J198" i="2"/>
  <c r="G199" i="2"/>
  <c r="K199" i="2" s="1"/>
  <c r="J202" i="2"/>
  <c r="G203" i="2"/>
  <c r="J206" i="2"/>
  <c r="G207" i="2"/>
  <c r="K207" i="2" s="1"/>
  <c r="J210" i="2"/>
  <c r="G211" i="2"/>
  <c r="J214" i="2"/>
  <c r="G215" i="2"/>
  <c r="K215" i="2" s="1"/>
  <c r="J218" i="2"/>
  <c r="K168" i="2"/>
  <c r="K172" i="2"/>
  <c r="K176" i="2"/>
  <c r="K180" i="2"/>
  <c r="K184" i="2"/>
  <c r="K188" i="2"/>
  <c r="K192" i="2"/>
  <c r="K196" i="2"/>
  <c r="K200" i="2"/>
  <c r="K204" i="2"/>
  <c r="K208" i="2"/>
  <c r="K212" i="2"/>
  <c r="K216" i="2"/>
  <c r="J220" i="2"/>
  <c r="J222" i="2"/>
  <c r="J224" i="2"/>
  <c r="J226" i="2"/>
  <c r="J228" i="2"/>
  <c r="J232" i="2"/>
  <c r="J234" i="2"/>
  <c r="J238" i="2"/>
  <c r="J240" i="2"/>
  <c r="J242" i="2"/>
  <c r="J244" i="2"/>
  <c r="J246" i="2"/>
  <c r="J250" i="2"/>
  <c r="J252" i="2"/>
  <c r="J254" i="2"/>
  <c r="K166" i="2"/>
  <c r="K170" i="2"/>
  <c r="K178" i="2"/>
  <c r="K182" i="2"/>
  <c r="K186" i="2"/>
  <c r="K194" i="2"/>
  <c r="K198" i="2"/>
  <c r="K202" i="2"/>
  <c r="K210" i="2"/>
  <c r="K214" i="2"/>
  <c r="K218" i="2"/>
  <c r="J223" i="2"/>
  <c r="G224" i="2"/>
  <c r="K224" i="2" s="1"/>
  <c r="J227" i="2"/>
  <c r="G228" i="2"/>
  <c r="J231" i="2"/>
  <c r="G232" i="2"/>
  <c r="K232" i="2" s="1"/>
  <c r="J235" i="2"/>
  <c r="G236" i="2"/>
  <c r="J239" i="2"/>
  <c r="G240" i="2"/>
  <c r="K240" i="2" s="1"/>
  <c r="G244" i="2"/>
  <c r="J247" i="2"/>
  <c r="G248" i="2"/>
  <c r="K248" i="2" s="1"/>
  <c r="G252" i="2"/>
  <c r="J255" i="2"/>
  <c r="G256" i="2"/>
  <c r="K256" i="2" s="1"/>
  <c r="F271" i="2"/>
  <c r="F275" i="2"/>
  <c r="F279" i="2"/>
  <c r="F283" i="2"/>
  <c r="F287" i="2"/>
  <c r="F290" i="2"/>
  <c r="F294" i="2"/>
  <c r="F298" i="2"/>
  <c r="F302" i="2"/>
  <c r="F307" i="2"/>
  <c r="F311" i="2"/>
  <c r="G270" i="2"/>
  <c r="G274" i="2"/>
  <c r="G278" i="2"/>
  <c r="G282" i="2"/>
  <c r="G286" i="2"/>
  <c r="G291" i="2"/>
  <c r="G295" i="2"/>
  <c r="G299" i="2"/>
  <c r="G303" i="2"/>
  <c r="G306" i="2"/>
  <c r="G310" i="2"/>
  <c r="F4" i="2"/>
  <c r="F8" i="2"/>
  <c r="F12" i="2"/>
  <c r="G5" i="2"/>
  <c r="G9" i="2"/>
  <c r="G11" i="2"/>
  <c r="G20" i="2"/>
  <c r="G28" i="2"/>
  <c r="G35" i="2"/>
  <c r="G39" i="2"/>
  <c r="G43" i="2"/>
  <c r="G47" i="2"/>
  <c r="G51" i="2"/>
  <c r="G55" i="2"/>
  <c r="G59" i="2"/>
  <c r="G61" i="2"/>
  <c r="G63" i="2"/>
  <c r="G60" i="2"/>
  <c r="G62" i="2"/>
  <c r="F65" i="2"/>
  <c r="J312" i="2"/>
  <c r="G313" i="2"/>
  <c r="G317" i="2"/>
  <c r="J320" i="2"/>
  <c r="G321" i="2"/>
  <c r="G325" i="2"/>
  <c r="J328" i="2"/>
  <c r="G329" i="2"/>
  <c r="G333" i="2"/>
  <c r="J336" i="2"/>
  <c r="G337" i="2"/>
  <c r="G341" i="2"/>
  <c r="J344" i="2"/>
  <c r="G345" i="2"/>
  <c r="G349" i="2"/>
  <c r="J352" i="2"/>
  <c r="G353" i="2"/>
  <c r="G357" i="2"/>
  <c r="F359" i="2"/>
  <c r="F363" i="2"/>
  <c r="G367" i="2"/>
  <c r="K346" i="2"/>
  <c r="K354" i="2"/>
  <c r="K358" i="2"/>
  <c r="G360" i="2"/>
  <c r="F362" i="2"/>
  <c r="F364" i="2"/>
  <c r="G366" i="2"/>
  <c r="G361" i="2"/>
  <c r="F365" i="2"/>
  <c r="F6" i="2"/>
  <c r="F10" i="2"/>
  <c r="F16" i="2"/>
  <c r="G7" i="2"/>
  <c r="G24" i="2"/>
  <c r="G4" i="2"/>
  <c r="G6" i="2"/>
  <c r="G8" i="2"/>
  <c r="G10" i="2"/>
  <c r="G12" i="2"/>
  <c r="F15" i="2"/>
  <c r="F17" i="2"/>
  <c r="F5" i="2"/>
  <c r="F7" i="2"/>
  <c r="F9" i="2"/>
  <c r="F11" i="2"/>
  <c r="J21" i="2"/>
  <c r="G22" i="2"/>
  <c r="G26" i="2"/>
  <c r="J29" i="2"/>
  <c r="G30" i="2"/>
  <c r="J36" i="2"/>
  <c r="G37" i="2"/>
  <c r="G41" i="2"/>
  <c r="G45" i="2"/>
  <c r="J48" i="2"/>
  <c r="G49" i="2"/>
  <c r="J52" i="2"/>
  <c r="G53" i="2"/>
  <c r="G57" i="2"/>
  <c r="K21" i="2"/>
  <c r="K25" i="2"/>
  <c r="K29" i="2"/>
  <c r="J33" i="2"/>
  <c r="J37" i="2"/>
  <c r="J41" i="2"/>
  <c r="J43" i="2"/>
  <c r="J45" i="2"/>
  <c r="J47" i="2"/>
  <c r="J49" i="2"/>
  <c r="J53" i="2"/>
  <c r="J57" i="2"/>
  <c r="F61" i="2"/>
  <c r="F63" i="2"/>
  <c r="K64" i="2"/>
  <c r="F60" i="2"/>
  <c r="F62" i="2"/>
  <c r="F64" i="2"/>
  <c r="G315" i="2"/>
  <c r="G319" i="2"/>
  <c r="G323" i="2"/>
  <c r="G327" i="2"/>
  <c r="G331" i="2"/>
  <c r="G335" i="2"/>
  <c r="G339" i="2"/>
  <c r="G343" i="2"/>
  <c r="G347" i="2"/>
  <c r="G351" i="2"/>
  <c r="G355" i="2"/>
  <c r="K312" i="2"/>
  <c r="K316" i="2"/>
  <c r="K320" i="2"/>
  <c r="K324" i="2"/>
  <c r="K328" i="2"/>
  <c r="K332" i="2"/>
  <c r="K336" i="2"/>
  <c r="K340" i="2"/>
  <c r="K344" i="2"/>
  <c r="K348" i="2"/>
  <c r="G359" i="2"/>
  <c r="G363" i="2"/>
  <c r="F367" i="2"/>
  <c r="F360" i="2"/>
  <c r="G362" i="2"/>
  <c r="G364" i="2"/>
  <c r="F366" i="2"/>
  <c r="F361" i="2"/>
  <c r="G365" i="2"/>
  <c r="G3" i="2"/>
  <c r="O6" i="1"/>
  <c r="K10" i="1"/>
  <c r="O10" i="1" s="1"/>
  <c r="L14" i="1"/>
  <c r="N14" i="1" s="1"/>
  <c r="J14" i="1"/>
  <c r="K8" i="1"/>
  <c r="O8" i="1" s="1"/>
  <c r="K12" i="1"/>
  <c r="O12" i="1" s="1"/>
  <c r="O13" i="1"/>
  <c r="L6" i="1"/>
  <c r="J6" i="1"/>
  <c r="L8" i="1"/>
  <c r="J8" i="1"/>
  <c r="L10" i="1"/>
  <c r="N10" i="1" s="1"/>
  <c r="J10" i="1"/>
  <c r="J12" i="1"/>
  <c r="L12" i="1"/>
  <c r="M14" i="1"/>
  <c r="O14" i="1" s="1"/>
  <c r="K14" i="1"/>
  <c r="M11" i="1"/>
  <c r="O11" i="1" s="1"/>
  <c r="K11" i="1"/>
  <c r="L5" i="1"/>
  <c r="N5" i="1" s="1"/>
  <c r="J5" i="1"/>
  <c r="M4" i="1"/>
  <c r="K4" i="1"/>
  <c r="J4" i="1"/>
  <c r="L4" i="1"/>
  <c r="L3" i="1"/>
  <c r="J3" i="1"/>
  <c r="O3" i="1"/>
  <c r="O5" i="1"/>
  <c r="J14" i="2" l="1"/>
  <c r="K222" i="2"/>
  <c r="K164" i="2"/>
  <c r="K160" i="2"/>
  <c r="K33" i="2"/>
  <c r="K219" i="2"/>
  <c r="K71" i="2"/>
  <c r="K162" i="2"/>
  <c r="K298" i="2"/>
  <c r="K157" i="2"/>
  <c r="K155" i="2"/>
  <c r="K153" i="2"/>
  <c r="K151" i="2"/>
  <c r="K150" i="2"/>
  <c r="K149" i="2"/>
  <c r="K148" i="2"/>
  <c r="K147" i="2"/>
  <c r="K158" i="2"/>
  <c r="K156" i="2"/>
  <c r="K154" i="2"/>
  <c r="K152" i="2"/>
  <c r="K302" i="2"/>
  <c r="K294" i="2"/>
  <c r="K292" i="2"/>
  <c r="K290" i="2"/>
  <c r="K288" i="2"/>
  <c r="K15" i="2"/>
  <c r="K13" i="2"/>
  <c r="K311" i="2"/>
  <c r="K309" i="2"/>
  <c r="K307" i="2"/>
  <c r="K305" i="2"/>
  <c r="K301" i="2"/>
  <c r="K297" i="2"/>
  <c r="K287" i="2"/>
  <c r="K285" i="2"/>
  <c r="K283" i="2"/>
  <c r="K281" i="2"/>
  <c r="K279" i="2"/>
  <c r="K277" i="2"/>
  <c r="K275" i="2"/>
  <c r="K273" i="2"/>
  <c r="K271" i="2"/>
  <c r="K269" i="2"/>
  <c r="J62" i="2"/>
  <c r="J60" i="2"/>
  <c r="J61" i="2"/>
  <c r="K57" i="2"/>
  <c r="K49" i="2"/>
  <c r="K41" i="2"/>
  <c r="K26" i="2"/>
  <c r="K24" i="2"/>
  <c r="J365" i="2"/>
  <c r="K367" i="2"/>
  <c r="J359" i="2"/>
  <c r="K353" i="2"/>
  <c r="K349" i="2"/>
  <c r="K345" i="2"/>
  <c r="K337" i="2"/>
  <c r="K329" i="2"/>
  <c r="K321" i="2"/>
  <c r="K313" i="2"/>
  <c r="K62" i="2"/>
  <c r="K60" i="2"/>
  <c r="K63" i="2"/>
  <c r="K61" i="2"/>
  <c r="K59" i="2"/>
  <c r="K55" i="2"/>
  <c r="K51" i="2"/>
  <c r="K47" i="2"/>
  <c r="K43" i="2"/>
  <c r="K39" i="2"/>
  <c r="K35" i="2"/>
  <c r="K11" i="2"/>
  <c r="K9" i="2"/>
  <c r="K5" i="2"/>
  <c r="J12" i="2"/>
  <c r="J8" i="2"/>
  <c r="J4" i="2"/>
  <c r="K32" i="2"/>
  <c r="K18" i="2"/>
  <c r="K266" i="2"/>
  <c r="K163" i="2"/>
  <c r="K159" i="2"/>
  <c r="J59" i="2"/>
  <c r="K265" i="2"/>
  <c r="K261" i="2"/>
  <c r="K259" i="2"/>
  <c r="K97" i="2"/>
  <c r="K95" i="2"/>
  <c r="K83" i="2"/>
  <c r="K263" i="2"/>
  <c r="K262" i="2"/>
  <c r="K220" i="2"/>
  <c r="K161" i="2"/>
  <c r="K264" i="2"/>
  <c r="K260" i="2"/>
  <c r="K258" i="2"/>
  <c r="K96" i="2"/>
  <c r="K94" i="2"/>
  <c r="J22" i="2"/>
  <c r="J330" i="2"/>
  <c r="J46" i="2"/>
  <c r="J32" i="2"/>
  <c r="J18" i="2"/>
  <c r="J30" i="2"/>
  <c r="J346" i="2"/>
  <c r="J314" i="2"/>
  <c r="K16" i="2"/>
  <c r="K17" i="2"/>
  <c r="K14" i="2"/>
  <c r="J261" i="2"/>
  <c r="J93" i="2"/>
  <c r="K103" i="2"/>
  <c r="J367" i="2"/>
  <c r="K347" i="2"/>
  <c r="K343" i="2"/>
  <c r="K339" i="2"/>
  <c r="K335" i="2"/>
  <c r="K331" i="2"/>
  <c r="K327" i="2"/>
  <c r="K323" i="2"/>
  <c r="K319" i="2"/>
  <c r="K315" i="2"/>
  <c r="J134" i="2"/>
  <c r="J132" i="2"/>
  <c r="J130" i="2"/>
  <c r="J128" i="2"/>
  <c r="J126" i="2"/>
  <c r="J124" i="2"/>
  <c r="J158" i="2"/>
  <c r="J156" i="2"/>
  <c r="J154" i="2"/>
  <c r="J152" i="2"/>
  <c r="J145" i="2"/>
  <c r="J143" i="2"/>
  <c r="J141" i="2"/>
  <c r="J139" i="2"/>
  <c r="J137" i="2"/>
  <c r="J135" i="2"/>
  <c r="J133" i="2"/>
  <c r="J131" i="2"/>
  <c r="J129" i="2"/>
  <c r="J127" i="2"/>
  <c r="J125" i="2"/>
  <c r="J123" i="2"/>
  <c r="K117" i="2"/>
  <c r="K109" i="2"/>
  <c r="K101" i="2"/>
  <c r="K88" i="2"/>
  <c r="K79" i="2"/>
  <c r="K115" i="2"/>
  <c r="K107" i="2"/>
  <c r="K99" i="2"/>
  <c r="K86" i="2"/>
  <c r="K81" i="2"/>
  <c r="K73" i="2"/>
  <c r="K246" i="2"/>
  <c r="K242" i="2"/>
  <c r="K238" i="2"/>
  <c r="K234" i="2"/>
  <c r="K230" i="2"/>
  <c r="K226" i="2"/>
  <c r="K217" i="2"/>
  <c r="K213" i="2"/>
  <c r="K209" i="2"/>
  <c r="K205" i="2"/>
  <c r="K201" i="2"/>
  <c r="K197" i="2"/>
  <c r="K193" i="2"/>
  <c r="K189" i="2"/>
  <c r="K185" i="2"/>
  <c r="K181" i="2"/>
  <c r="K177" i="2"/>
  <c r="K173" i="2"/>
  <c r="K169" i="2"/>
  <c r="K165" i="2"/>
  <c r="K90" i="2"/>
  <c r="K77" i="2"/>
  <c r="K3" i="2"/>
  <c r="K310" i="2"/>
  <c r="K306" i="2"/>
  <c r="K303" i="2"/>
  <c r="K299" i="2"/>
  <c r="K295" i="2"/>
  <c r="K291" i="2"/>
  <c r="K286" i="2"/>
  <c r="K282" i="2"/>
  <c r="K278" i="2"/>
  <c r="K274" i="2"/>
  <c r="K270" i="2"/>
  <c r="J311" i="2"/>
  <c r="J307" i="2"/>
  <c r="J302" i="2"/>
  <c r="J298" i="2"/>
  <c r="J294" i="2"/>
  <c r="J290" i="2"/>
  <c r="J287" i="2"/>
  <c r="J283" i="2"/>
  <c r="J279" i="2"/>
  <c r="J275" i="2"/>
  <c r="J271" i="2"/>
  <c r="K252" i="2"/>
  <c r="K244" i="2"/>
  <c r="K236" i="2"/>
  <c r="K228" i="2"/>
  <c r="K211" i="2"/>
  <c r="K203" i="2"/>
  <c r="K195" i="2"/>
  <c r="K187" i="2"/>
  <c r="K179" i="2"/>
  <c r="K171" i="2"/>
  <c r="K121" i="2"/>
  <c r="K113" i="2"/>
  <c r="K105" i="2"/>
  <c r="K92" i="2"/>
  <c r="K84" i="2"/>
  <c r="K75" i="2"/>
  <c r="J69" i="2"/>
  <c r="J67" i="2"/>
  <c r="J70" i="2"/>
  <c r="J68" i="2"/>
  <c r="J66" i="2"/>
  <c r="K133" i="2"/>
  <c r="K129" i="2"/>
  <c r="K125" i="2"/>
  <c r="K308" i="2"/>
  <c r="K304" i="2"/>
  <c r="K300" i="2"/>
  <c r="K296" i="2"/>
  <c r="K293" i="2"/>
  <c r="K289" i="2"/>
  <c r="K284" i="2"/>
  <c r="K280" i="2"/>
  <c r="K276" i="2"/>
  <c r="K272" i="2"/>
  <c r="K268" i="2"/>
  <c r="J309" i="2"/>
  <c r="J305" i="2"/>
  <c r="J301" i="2"/>
  <c r="J297" i="2"/>
  <c r="J292" i="2"/>
  <c r="J288" i="2"/>
  <c r="J285" i="2"/>
  <c r="J281" i="2"/>
  <c r="J277" i="2"/>
  <c r="J273" i="2"/>
  <c r="J269" i="2"/>
  <c r="K146" i="2"/>
  <c r="K144" i="2"/>
  <c r="K142" i="2"/>
  <c r="K140" i="2"/>
  <c r="K138" i="2"/>
  <c r="K136" i="2"/>
  <c r="K134" i="2"/>
  <c r="K132" i="2"/>
  <c r="K130" i="2"/>
  <c r="K128" i="2"/>
  <c r="K126" i="2"/>
  <c r="K124" i="2"/>
  <c r="J157" i="2"/>
  <c r="J155" i="2"/>
  <c r="J153" i="2"/>
  <c r="J151" i="2"/>
  <c r="K145" i="2"/>
  <c r="K143" i="2"/>
  <c r="K141" i="2"/>
  <c r="K139" i="2"/>
  <c r="K137" i="2"/>
  <c r="K135" i="2"/>
  <c r="K131" i="2"/>
  <c r="K127" i="2"/>
  <c r="K123" i="2"/>
  <c r="K69" i="2"/>
  <c r="K67" i="2"/>
  <c r="K70" i="2"/>
  <c r="K68" i="2"/>
  <c r="K66" i="2"/>
  <c r="K365" i="2"/>
  <c r="J361" i="2"/>
  <c r="J366" i="2"/>
  <c r="K364" i="2"/>
  <c r="K362" i="2"/>
  <c r="J360" i="2"/>
  <c r="K363" i="2"/>
  <c r="K359" i="2"/>
  <c r="K355" i="2"/>
  <c r="K351" i="2"/>
  <c r="J64" i="2"/>
  <c r="J63" i="2"/>
  <c r="K53" i="2"/>
  <c r="K45" i="2"/>
  <c r="K37" i="2"/>
  <c r="K30" i="2"/>
  <c r="K22" i="2"/>
  <c r="J11" i="2"/>
  <c r="J9" i="2"/>
  <c r="J7" i="2"/>
  <c r="J5" i="2"/>
  <c r="J17" i="2"/>
  <c r="J15" i="2"/>
  <c r="K12" i="2"/>
  <c r="K10" i="2"/>
  <c r="K8" i="2"/>
  <c r="K6" i="2"/>
  <c r="K4" i="2"/>
  <c r="K7" i="2"/>
  <c r="J16" i="2"/>
  <c r="J10" i="2"/>
  <c r="J6" i="2"/>
  <c r="K361" i="2"/>
  <c r="K366" i="2"/>
  <c r="J364" i="2"/>
  <c r="J362" i="2"/>
  <c r="K360" i="2"/>
  <c r="J363" i="2"/>
  <c r="K357" i="2"/>
  <c r="K341" i="2"/>
  <c r="K333" i="2"/>
  <c r="K325" i="2"/>
  <c r="K317" i="2"/>
  <c r="J65" i="2"/>
  <c r="K28" i="2"/>
  <c r="K20" i="2"/>
  <c r="N3" i="1"/>
  <c r="O4" i="1"/>
  <c r="N8" i="1"/>
  <c r="N6" i="1"/>
  <c r="N12" i="1"/>
  <c r="N4" i="1"/>
</calcChain>
</file>

<file path=xl/sharedStrings.xml><?xml version="1.0" encoding="utf-8"?>
<sst xmlns="http://schemas.openxmlformats.org/spreadsheetml/2006/main" count="412" uniqueCount="27">
  <si>
    <t>Month</t>
  </si>
  <si>
    <t>N</t>
  </si>
  <si>
    <t>B</t>
  </si>
  <si>
    <t>Solar Time</t>
  </si>
  <si>
    <t>9AM</t>
  </si>
  <si>
    <t>E</t>
  </si>
  <si>
    <t>12PM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</si>
  <si>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</si>
  <si>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</si>
  <si>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</si>
  <si>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</si>
  <si>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</si>
  <si>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</si>
  <si>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</si>
  <si>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</si>
  <si>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</si>
  <si>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</si>
  <si>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</si>
  <si>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</si>
  <si>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Omega</t>
  </si>
  <si>
    <t>9am</t>
  </si>
  <si>
    <t>Delta</t>
  </si>
  <si>
    <t>Cos(theata-z)</t>
  </si>
  <si>
    <t>Cos(theata</t>
  </si>
  <si>
    <t>9Am</t>
  </si>
  <si>
    <t>Rb</t>
  </si>
  <si>
    <t>Cos(theata)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</si>
</sst>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/>
    <xf numFmtId="0" fontId="0" fillId="0" borderId="3" xfId="0" applyBorder="1"/>
    <xf numFmtId="0" fontId="0" fillId="0" borderId="13" xfId="0" applyBorder="1"/>
    <xf numFmtId="0" fontId="1" fillId="0" borderId="8" xfId="0" applyFont="1" applyBorder="1"/>
    <xf numFmtId="0" fontId="1" fillId="0" borderId="14" xfId="0" applyFont="1" applyBorder="1"/>
    <xf numFmtId="0" fontId="0" fillId="0" borderId="2" xfId="0" applyBorder="1"/>
    <xf numFmtId="0" fontId="0" fillId="0" borderId="15" xfId="0" applyBorder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9AM</c:v>
          </c:tx>
          <c:marker>
            <c:symbol val="none"/>
          </c:marker>
          <c:xVal>
            <c:numRef>
              <c:f>Sheet1!$I$3:$I$14</c:f>
              <c:numCache>
                <c:formatCode>General</c:formatCode>
                <c:ptCount val="12"/>
                <c:pt idx="0">
                  <c:v>-20.9</c:v>
                </c:pt>
                <c:pt idx="1">
                  <c:v>-13</c:v>
                </c:pt>
                <c:pt idx="2">
                  <c:v>-2.4</c:v>
                </c:pt>
                <c:pt idx="3">
                  <c:v>9.4</c:v>
                </c:pt>
                <c:pt idx="4">
                  <c:v>18.8</c:v>
                </c:pt>
                <c:pt idx="5">
                  <c:v>23.1</c:v>
                </c:pt>
                <c:pt idx="6">
                  <c:v>21.2</c:v>
                </c:pt>
                <c:pt idx="7">
                  <c:v>13.5</c:v>
                </c:pt>
                <c:pt idx="8">
                  <c:v>2.2000000000000002</c:v>
                </c:pt>
                <c:pt idx="9">
                  <c:v>-9.6</c:v>
                </c:pt>
                <c:pt idx="10">
                  <c:v>-18.899999999999999</c:v>
                </c:pt>
                <c:pt idx="11">
                  <c:v>-23</c:v>
                </c:pt>
              </c:numCache>
            </c:numRef>
          </c:xVal>
          <c:yVal>
            <c:numRef>
              <c:f>Sheet1!$N$3:$N$14</c:f>
              <c:numCache>
                <c:formatCode>General</c:formatCode>
                <c:ptCount val="12"/>
                <c:pt idx="0">
                  <c:v>1.5501848826093738</c:v>
                </c:pt>
                <c:pt idx="1">
                  <c:v>1.3787041299378062</c:v>
                </c:pt>
                <c:pt idx="2">
                  <c:v>1.2109341318039326</c:v>
                </c:pt>
                <c:pt idx="3">
                  <c:v>1.0685203824155718</c:v>
                </c:pt>
                <c:pt idx="4">
                  <c:v>0.9721636001002828</c:v>
                </c:pt>
                <c:pt idx="5">
                  <c:v>0.93081678166799142</c:v>
                </c:pt>
                <c:pt idx="6">
                  <c:v>0.94890630810849141</c:v>
                </c:pt>
                <c:pt idx="7">
                  <c:v>1.0251947748415813</c:v>
                </c:pt>
                <c:pt idx="8">
                  <c:v>1.1515082464018584</c:v>
                </c:pt>
                <c:pt idx="9">
                  <c:v>1.318662456839405</c:v>
                </c:pt>
                <c:pt idx="10">
                  <c:v>1.5010217372340833</c:v>
                </c:pt>
                <c:pt idx="11">
                  <c:v>1.6062825189443033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18624"/>
        <c:axId val="78620160"/>
      </c:scatterChart>
      <c:valAx>
        <c:axId val="7861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620160"/>
        <c:crosses val="autoZero"/>
        <c:crossBetween val="midCat"/>
      </c:valAx>
      <c:valAx>
        <c:axId val="7862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618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9AM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January</c:v>
          </c:tx>
          <c:marker>
            <c:symbol val="none"/>
          </c:marker>
          <c:xVal>
            <c:numRef>
              <c:f>Sheet2!$E$3:$E$33</c:f>
              <c:numCache>
                <c:formatCode>General</c:formatCode>
                <c:ptCount val="31"/>
                <c:pt idx="0">
                  <c:v>-23.011636727869238</c:v>
                </c:pt>
                <c:pt idx="1">
                  <c:v>-22.930543608307655</c:v>
                </c:pt>
                <c:pt idx="2">
                  <c:v>-22.842655673793256</c:v>
                </c:pt>
                <c:pt idx="3">
                  <c:v>-22.747998967417839</c:v>
                </c:pt>
                <c:pt idx="4">
                  <c:v>-22.646601538006344</c:v>
                </c:pt>
                <c:pt idx="5">
                  <c:v>-22.538493431805453</c:v>
                </c:pt>
                <c:pt idx="6">
                  <c:v>-22.423706683580182</c:v>
                </c:pt>
                <c:pt idx="7">
                  <c:v>-22.302275307121352</c:v>
                </c:pt>
                <c:pt idx="8">
                  <c:v>-22.1742352851665</c:v>
                </c:pt>
                <c:pt idx="9">
                  <c:v>-22.039624558737451</c:v>
                </c:pt>
                <c:pt idx="10">
                  <c:v>-21.898483015897604</c:v>
                </c:pt>
                <c:pt idx="11">
                  <c:v>-21.750852479932156</c:v>
                </c:pt>
                <c:pt idx="12">
                  <c:v>-21.596776696955082</c:v>
                </c:pt>
                <c:pt idx="13">
                  <c:v>-21.436301322946075</c:v>
                </c:pt>
                <c:pt idx="14">
                  <c:v>-21.269473910221816</c:v>
                </c:pt>
                <c:pt idx="15">
                  <c:v>-21.096343893345107</c:v>
                </c:pt>
                <c:pt idx="16">
                  <c:v>-20.916962574476418</c:v>
                </c:pt>
                <c:pt idx="17">
                  <c:v>-20.73138310817188</c:v>
                </c:pt>
                <c:pt idx="18">
                  <c:v>-20.539660485632506</c:v>
                </c:pt>
                <c:pt idx="19">
                  <c:v>-20.341851518409051</c:v>
                </c:pt>
                <c:pt idx="20">
                  <c:v>-20.13801482156758</c:v>
                </c:pt>
                <c:pt idx="21">
                  <c:v>-19.928210796320524</c:v>
                </c:pt>
                <c:pt idx="22">
                  <c:v>-19.712501612128516</c:v>
                </c:pt>
                <c:pt idx="23">
                  <c:v>-19.490951188278192</c:v>
                </c:pt>
                <c:pt idx="24">
                  <c:v>-19.26362517494162</c:v>
                </c:pt>
                <c:pt idx="25">
                  <c:v>-19.030590933722618</c:v>
                </c:pt>
                <c:pt idx="26">
                  <c:v>-18.791917517696174</c:v>
                </c:pt>
                <c:pt idx="27">
                  <c:v>-18.547675650946431</c:v>
                </c:pt>
                <c:pt idx="28">
                  <c:v>-18.297937707609698</c:v>
                </c:pt>
                <c:pt idx="29">
                  <c:v>-18.042777690428334</c:v>
                </c:pt>
                <c:pt idx="30">
                  <c:v>-17.782271208822291</c:v>
                </c:pt>
              </c:numCache>
            </c:numRef>
          </c:xVal>
          <c:yVal>
            <c:numRef>
              <c:f>Sheet2!$J$3:$J$33</c:f>
              <c:numCache>
                <c:formatCode>General</c:formatCode>
                <c:ptCount val="31"/>
                <c:pt idx="0">
                  <c:v>1.8876509666299295</c:v>
                </c:pt>
                <c:pt idx="1">
                  <c:v>1.8832029444510814</c:v>
                </c:pt>
                <c:pt idx="2">
                  <c:v>1.8784117972748444</c:v>
                </c:pt>
                <c:pt idx="3">
                  <c:v>1.8732857128336597</c:v>
                </c:pt>
                <c:pt idx="4">
                  <c:v>1.8678333392718021</c:v>
                </c:pt>
                <c:pt idx="5">
                  <c:v>1.8620637489994947</c:v>
                </c:pt>
                <c:pt idx="6">
                  <c:v>1.8559864015660643</c:v>
                </c:pt>
                <c:pt idx="7">
                  <c:v>1.8496111058213962</c:v>
                </c:pt>
                <c:pt idx="8">
                  <c:v>1.8429479816309777</c:v>
                </c:pt>
                <c:pt idx="9">
                  <c:v>1.8360074214031892</c:v>
                </c:pt>
                <c:pt idx="10">
                  <c:v>1.8288000516783525</c:v>
                </c:pt>
                <c:pt idx="11">
                  <c:v>1.8213366950176471</c:v>
                </c:pt>
                <c:pt idx="12">
                  <c:v>1.8136283324166735</c:v>
                </c:pt>
                <c:pt idx="13">
                  <c:v>1.8056860664533625</c:v>
                </c:pt>
                <c:pt idx="14">
                  <c:v>1.797521085363553</c:v>
                </c:pt>
                <c:pt idx="15">
                  <c:v>1.7891446282200092</c:v>
                </c:pt>
                <c:pt idx="16">
                  <c:v>1.7805679513723767</c:v>
                </c:pt>
                <c:pt idx="17">
                  <c:v>1.7718022962867688</c:v>
                </c:pt>
                <c:pt idx="18">
                  <c:v>1.7628588589046528</c:v>
                </c:pt>
                <c:pt idx="19">
                  <c:v>1.7537487606217008</c:v>
                </c:pt>
                <c:pt idx="20">
                  <c:v>1.7444830209685573</c:v>
                </c:pt>
                <c:pt idx="21">
                  <c:v>1.7350725320571909</c:v>
                </c:pt>
                <c:pt idx="22">
                  <c:v>1.7255280348389521</c:v>
                </c:pt>
                <c:pt idx="23">
                  <c:v>1.7158600972036531</c:v>
                </c:pt>
                <c:pt idx="24">
                  <c:v>1.7060790939332255</c:v>
                </c:pt>
                <c:pt idx="25">
                  <c:v>1.6961951885087614</c:v>
                </c:pt>
                <c:pt idx="26">
                  <c:v>1.6862183167561806</c:v>
                </c:pt>
                <c:pt idx="27">
                  <c:v>1.6761581723034082</c:v>
                </c:pt>
                <c:pt idx="28">
                  <c:v>1.6660241938108384</c:v>
                </c:pt>
                <c:pt idx="29">
                  <c:v>1.6558255539270215</c:v>
                </c:pt>
                <c:pt idx="30">
                  <c:v>1.645571149912926</c:v>
                </c:pt>
              </c:numCache>
            </c:numRef>
          </c:yVal>
          <c:smooth val="1"/>
        </c:ser>
        <c:ser>
          <c:idx val="1"/>
          <c:order val="1"/>
          <c:tx>
            <c:v>February</c:v>
          </c:tx>
          <c:marker>
            <c:symbol val="none"/>
          </c:marker>
          <c:xVal>
            <c:numRef>
              <c:f>Sheet2!$E$34:$E$61</c:f>
              <c:numCache>
                <c:formatCode>General</c:formatCode>
                <c:ptCount val="28"/>
                <c:pt idx="0">
                  <c:v>-17.516495456484215</c:v>
                </c:pt>
                <c:pt idx="1">
                  <c:v>-17.245529188505468</c:v>
                </c:pt>
                <c:pt idx="2">
                  <c:v>-16.969452698039142</c:v>
                </c:pt>
                <c:pt idx="3">
                  <c:v>-16.688347792507624</c:v>
                </c:pt>
                <c:pt idx="4">
                  <c:v>-16.402297769361123</c:v>
                </c:pt>
                <c:pt idx="5">
                  <c:v>-16.111387391395002</c:v>
                </c:pt>
                <c:pt idx="6">
                  <c:v>-15.815702861632575</c:v>
                </c:pt>
                <c:pt idx="7">
                  <c:v>-15.515331797781426</c:v>
                </c:pt>
                <c:pt idx="8">
                  <c:v>-15.210363206270307</c:v>
                </c:pt>
                <c:pt idx="9">
                  <c:v>-14.900887455874663</c:v>
                </c:pt>
                <c:pt idx="10">
                  <c:v>-14.586996250938338</c:v>
                </c:pt>
                <c:pt idx="11">
                  <c:v>-14.268782604199714</c:v>
                </c:pt>
                <c:pt idx="12">
                  <c:v>-13.946340809229898</c:v>
                </c:pt>
                <c:pt idx="13">
                  <c:v>-13.619766412491639</c:v>
                </c:pt>
                <c:pt idx="14">
                  <c:v>-13.289156185026711</c:v>
                </c:pt>
                <c:pt idx="15">
                  <c:v>-12.954608093780696</c:v>
                </c:pt>
                <c:pt idx="16">
                  <c:v>-12.616221272573116</c:v>
                </c:pt>
                <c:pt idx="17">
                  <c:v>-12.274095992722152</c:v>
                </c:pt>
                <c:pt idx="18">
                  <c:v>-11.928333633331844</c:v>
                </c:pt>
                <c:pt idx="19">
                  <c:v>-11.579036651251469</c:v>
                </c:pt>
                <c:pt idx="20">
                  <c:v>-11.226308550715235</c:v>
                </c:pt>
                <c:pt idx="21">
                  <c:v>-10.87025385267186</c:v>
                </c:pt>
                <c:pt idx="22">
                  <c:v>-10.51097806381263</c:v>
                </c:pt>
                <c:pt idx="23">
                  <c:v>-10.148587645307623</c:v>
                </c:pt>
                <c:pt idx="24">
                  <c:v>-9.7831899812588325</c:v>
                </c:pt>
                <c:pt idx="25">
                  <c:v>-9.4148933468800831</c:v>
                </c:pt>
                <c:pt idx="26">
                  <c:v>-9.0438068764125745</c:v>
                </c:pt>
                <c:pt idx="27">
                  <c:v>-8.6700405307862862</c:v>
                </c:pt>
              </c:numCache>
            </c:numRef>
          </c:xVal>
          <c:yVal>
            <c:numRef>
              <c:f>Sheet2!$J$34:$J$61</c:f>
              <c:numCache>
                <c:formatCode>General</c:formatCode>
                <c:ptCount val="28"/>
                <c:pt idx="0">
                  <c:v>1.6352695958707837</c:v>
                </c:pt>
                <c:pt idx="1">
                  <c:v>1.6249292165074039</c:v>
                </c:pt>
                <c:pt idx="2">
                  <c:v>1.6145580423568446</c:v>
                </c:pt>
                <c:pt idx="3">
                  <c:v>1.6041638063834669</c:v>
                </c:pt>
                <c:pt idx="4">
                  <c:v>1.5937539418835158</c:v>
                </c:pt>
                <c:pt idx="5">
                  <c:v>1.5833355816015278</c:v>
                </c:pt>
                <c:pt idx="6">
                  <c:v>1.5729155579767937</c:v>
                </c:pt>
                <c:pt idx="7">
                  <c:v>1.56250040443495</c:v>
                </c:pt>
                <c:pt idx="8">
                  <c:v>1.5520963576402409</c:v>
                </c:pt>
                <c:pt idx="9">
                  <c:v>1.5417093606251664</c:v>
                </c:pt>
                <c:pt idx="10">
                  <c:v>1.5313450667159241</c:v>
                </c:pt>
                <c:pt idx="11">
                  <c:v>1.521008844174268</c:v>
                </c:pt>
                <c:pt idx="12">
                  <c:v>1.5107057814789748</c:v>
                </c:pt>
                <c:pt idx="13">
                  <c:v>1.5004406931730958</c:v>
                </c:pt>
                <c:pt idx="14">
                  <c:v>1.4902181262063383</c:v>
                </c:pt>
                <c:pt idx="15">
                  <c:v>1.4800423667054017</c:v>
                </c:pt>
                <c:pt idx="16">
                  <c:v>1.4699174471086323</c:v>
                </c:pt>
                <c:pt idx="17">
                  <c:v>1.4598471536051081</c:v>
                </c:pt>
                <c:pt idx="18">
                  <c:v>1.4498350338219537</c:v>
                </c:pt>
                <c:pt idx="19">
                  <c:v>1.4398844047075412</c:v>
                </c:pt>
                <c:pt idx="20">
                  <c:v>1.4299983605619153</c:v>
                </c:pt>
                <c:pt idx="21">
                  <c:v>1.4201797811695449</c:v>
                </c:pt>
                <c:pt idx="22">
                  <c:v>1.4104313399931176</c:v>
                </c:pt>
                <c:pt idx="23">
                  <c:v>1.4007555123906432</c:v>
                </c:pt>
                <c:pt idx="24">
                  <c:v>1.3911545838215433</c:v>
                </c:pt>
                <c:pt idx="25">
                  <c:v>1.3816306580107172</c:v>
                </c:pt>
                <c:pt idx="26">
                  <c:v>1.3721856650427018</c:v>
                </c:pt>
                <c:pt idx="27">
                  <c:v>1.3628213693610622</c:v>
                </c:pt>
              </c:numCache>
            </c:numRef>
          </c:yVal>
          <c:smooth val="1"/>
        </c:ser>
        <c:ser>
          <c:idx val="2"/>
          <c:order val="2"/>
          <c:tx>
            <c:v>March</c:v>
          </c:tx>
          <c:marker>
            <c:symbol val="none"/>
          </c:marker>
          <c:xVal>
            <c:numRef>
              <c:f>Sheet2!$E$62:$E$92</c:f>
              <c:numCache>
                <c:formatCode>General</c:formatCode>
                <c:ptCount val="31"/>
                <c:pt idx="0">
                  <c:v>-8.2937050650359065</c:v>
                </c:pt>
                <c:pt idx="1">
                  <c:v>-7.9149119954819609</c:v>
                </c:pt>
                <c:pt idx="2">
                  <c:v>-7.5337735666859427</c:v>
                </c:pt>
                <c:pt idx="3">
                  <c:v>-7.1504027181899863</c:v>
                </c:pt>
                <c:pt idx="4">
                  <c:v>-6.7649130510502804</c:v>
                </c:pt>
                <c:pt idx="5">
                  <c:v>-6.3774187941747869</c:v>
                </c:pt>
                <c:pt idx="6">
                  <c:v>-5.9880347704745702</c:v>
                </c:pt>
                <c:pt idx="7">
                  <c:v>-5.5968763628395264</c:v>
                </c:pt>
                <c:pt idx="8">
                  <c:v>-5.2040594799476692</c:v>
                </c:pt>
                <c:pt idx="9">
                  <c:v>-4.8097005219191216</c:v>
                </c:pt>
                <c:pt idx="10">
                  <c:v>-4.4139163458240693</c:v>
                </c:pt>
                <c:pt idx="11">
                  <c:v>-4.0168242310556543</c:v>
                </c:pt>
                <c:pt idx="12">
                  <c:v>-3.6185418445773894</c:v>
                </c:pt>
                <c:pt idx="13">
                  <c:v>-3.219187206056068</c:v>
                </c:pt>
                <c:pt idx="14">
                  <c:v>-2.818878652889822</c:v>
                </c:pt>
                <c:pt idx="15">
                  <c:v>-2.4177348051423611</c:v>
                </c:pt>
                <c:pt idx="16">
                  <c:v>-2.0158745303931043</c:v>
                </c:pt>
                <c:pt idx="17">
                  <c:v>-1.6134169085143981</c:v>
                </c:pt>
                <c:pt idx="18">
                  <c:v>-1.2104811963852897</c:v>
                </c:pt>
                <c:pt idx="19">
                  <c:v>-0.8071867925533891</c:v>
                </c:pt>
                <c:pt idx="20">
                  <c:v>-0.40365320185431652</c:v>
                </c:pt>
                <c:pt idx="21">
                  <c:v>-5.7459462535214278E-15</c:v>
                </c:pt>
                <c:pt idx="22">
                  <c:v>0.40365320185430503</c:v>
                </c:pt>
                <c:pt idx="23">
                  <c:v>0.80718679255337766</c:v>
                </c:pt>
                <c:pt idx="24">
                  <c:v>1.2104811963852782</c:v>
                </c:pt>
                <c:pt idx="25">
                  <c:v>1.6134169085144077</c:v>
                </c:pt>
                <c:pt idx="26">
                  <c:v>2.0158745303931136</c:v>
                </c:pt>
                <c:pt idx="27">
                  <c:v>2.4177348051423495</c:v>
                </c:pt>
                <c:pt idx="28">
                  <c:v>2.8188786528898104</c:v>
                </c:pt>
                <c:pt idx="29">
                  <c:v>3.2191872060560569</c:v>
                </c:pt>
                <c:pt idx="30">
                  <c:v>3.6185418445773783</c:v>
                </c:pt>
              </c:numCache>
            </c:numRef>
          </c:xVal>
          <c:yVal>
            <c:numRef>
              <c:f>Sheet2!$J$62:$J$92</c:f>
              <c:numCache>
                <c:formatCode>General</c:formatCode>
                <c:ptCount val="31"/>
                <c:pt idx="0">
                  <c:v>1.3535393776509541</c:v>
                </c:pt>
                <c:pt idx="1">
                  <c:v>1.3443411465855231</c:v>
                </c:pt>
                <c:pt idx="2">
                  <c:v>1.3352279904192605</c:v>
                </c:pt>
                <c:pt idx="3">
                  <c:v>1.3262010884138267</c:v>
                </c:pt>
                <c:pt idx="4">
                  <c:v>1.3172614920839969</c:v>
                </c:pt>
                <c:pt idx="5">
                  <c:v>1.3084101322534418</c:v>
                </c:pt>
                <c:pt idx="6">
                  <c:v>1.2996478259118738</c:v>
                </c:pt>
                <c:pt idx="7">
                  <c:v>1.2909752828668499</c:v>
                </c:pt>
                <c:pt idx="8">
                  <c:v>1.282393112185038</c:v>
                </c:pt>
                <c:pt idx="9">
                  <c:v>1.2739018284192252</c:v>
                </c:pt>
                <c:pt idx="10">
                  <c:v>1.2655018576185866</c:v>
                </c:pt>
                <c:pt idx="11">
                  <c:v>1.2571935431209447</c:v>
                </c:pt>
                <c:pt idx="12">
                  <c:v>1.248977151126754</c:v>
                </c:pt>
                <c:pt idx="13">
                  <c:v>1.240852876055494</c:v>
                </c:pt>
                <c:pt idx="14">
                  <c:v>1.2328208456859744</c:v>
                </c:pt>
                <c:pt idx="15">
                  <c:v>1.2248811260827812</c:v>
                </c:pt>
                <c:pt idx="16">
                  <c:v>1.2170337263117199</c:v>
                </c:pt>
                <c:pt idx="17">
                  <c:v>1.2092786029476743</c:v>
                </c:pt>
                <c:pt idx="18">
                  <c:v>1.2016156643787477</c:v>
                </c:pt>
                <c:pt idx="19">
                  <c:v>1.1940447749109777</c:v>
                </c:pt>
                <c:pt idx="20">
                  <c:v>1.1865657586782203</c:v>
                </c:pt>
                <c:pt idx="21">
                  <c:v>1.1791784033620965</c:v>
                </c:pt>
                <c:pt idx="22">
                  <c:v>1.1718824637270864</c:v>
                </c:pt>
                <c:pt idx="23">
                  <c:v>1.164677664976044</c:v>
                </c:pt>
                <c:pt idx="24">
                  <c:v>1.1575637059315202</c:v>
                </c:pt>
                <c:pt idx="25">
                  <c:v>1.1505402620483554</c:v>
                </c:pt>
                <c:pt idx="26">
                  <c:v>1.1436069882630735</c:v>
                </c:pt>
                <c:pt idx="27">
                  <c:v>1.1367635216855911</c:v>
                </c:pt>
                <c:pt idx="28">
                  <c:v>1.1300094841387838</c:v>
                </c:pt>
                <c:pt idx="29">
                  <c:v>1.1233444845513676</c:v>
                </c:pt>
                <c:pt idx="30">
                  <c:v>1.1167681212095415</c:v>
                </c:pt>
              </c:numCache>
            </c:numRef>
          </c:yVal>
          <c:smooth val="1"/>
        </c:ser>
        <c:ser>
          <c:idx val="3"/>
          <c:order val="3"/>
          <c:tx>
            <c:v>April</c:v>
          </c:tx>
          <c:marker>
            <c:symbol val="none"/>
          </c:marker>
          <c:xVal>
            <c:numRef>
              <c:f>Sheet2!$E$93:$E$122</c:f>
              <c:numCache>
                <c:formatCode>General</c:formatCode>
                <c:ptCount val="30"/>
                <c:pt idx="0">
                  <c:v>4.0168242310556428</c:v>
                </c:pt>
                <c:pt idx="1">
                  <c:v>4.4139163458240587</c:v>
                </c:pt>
                <c:pt idx="2">
                  <c:v>4.80970052191911</c:v>
                </c:pt>
                <c:pt idx="3">
                  <c:v>5.2040594799476789</c:v>
                </c:pt>
                <c:pt idx="4">
                  <c:v>5.5968763628395362</c:v>
                </c:pt>
                <c:pt idx="5">
                  <c:v>5.9880347704745791</c:v>
                </c:pt>
                <c:pt idx="6">
                  <c:v>6.3774187941747771</c:v>
                </c:pt>
                <c:pt idx="7">
                  <c:v>6.7649130510502697</c:v>
                </c:pt>
                <c:pt idx="8">
                  <c:v>7.1504027181899756</c:v>
                </c:pt>
                <c:pt idx="9">
                  <c:v>7.5337735666859329</c:v>
                </c:pt>
                <c:pt idx="10">
                  <c:v>7.9149119954819485</c:v>
                </c:pt>
                <c:pt idx="11">
                  <c:v>8.2937050650358941</c:v>
                </c:pt>
                <c:pt idx="12">
                  <c:v>8.6700405307862933</c:v>
                </c:pt>
                <c:pt idx="13">
                  <c:v>9.0438068764125834</c:v>
                </c:pt>
                <c:pt idx="14">
                  <c:v>9.4148933468800724</c:v>
                </c:pt>
                <c:pt idx="15">
                  <c:v>9.7831899812588219</c:v>
                </c:pt>
                <c:pt idx="16">
                  <c:v>10.148587645307613</c:v>
                </c:pt>
                <c:pt idx="17">
                  <c:v>10.510978063812619</c:v>
                </c:pt>
                <c:pt idx="18">
                  <c:v>10.870253852671851</c:v>
                </c:pt>
                <c:pt idx="19">
                  <c:v>11.226308550715224</c:v>
                </c:pt>
                <c:pt idx="20">
                  <c:v>11.57903665125146</c:v>
                </c:pt>
                <c:pt idx="21">
                  <c:v>11.928333633331851</c:v>
                </c:pt>
                <c:pt idx="22">
                  <c:v>12.274095992722161</c:v>
                </c:pt>
                <c:pt idx="23">
                  <c:v>12.616221272573123</c:v>
                </c:pt>
                <c:pt idx="24">
                  <c:v>12.954608093780685</c:v>
                </c:pt>
                <c:pt idx="25">
                  <c:v>13.2891561850267</c:v>
                </c:pt>
                <c:pt idx="26">
                  <c:v>13.61976641249163</c:v>
                </c:pt>
                <c:pt idx="27">
                  <c:v>13.94634080922989</c:v>
                </c:pt>
                <c:pt idx="28">
                  <c:v>14.268782604199703</c:v>
                </c:pt>
                <c:pt idx="29">
                  <c:v>14.586996250938329</c:v>
                </c:pt>
              </c:numCache>
            </c:numRef>
          </c:xVal>
          <c:yVal>
            <c:numRef>
              <c:f>Sheet2!$J$93:$J$122</c:f>
              <c:numCache>
                <c:formatCode>General</c:formatCode>
                <c:ptCount val="30"/>
                <c:pt idx="0">
                  <c:v>1.1102799838727202</c:v>
                </c:pt>
                <c:pt idx="1">
                  <c:v>1.1038796557586228</c:v>
                </c:pt>
                <c:pt idx="2">
                  <c:v>1.0975667154028519</c:v>
                </c:pt>
                <c:pt idx="3">
                  <c:v>1.0913407383980072</c:v>
                </c:pt>
                <c:pt idx="4">
                  <c:v>1.0852012990172231</c:v>
                </c:pt>
                <c:pt idx="5">
                  <c:v>1.0791479717269044</c:v>
                </c:pt>
                <c:pt idx="6">
                  <c:v>1.0731803325932925</c:v>
                </c:pt>
                <c:pt idx="7">
                  <c:v>1.0672979605873463</c:v>
                </c:pt>
                <c:pt idx="8">
                  <c:v>1.0615004387922691</c:v>
                </c:pt>
                <c:pt idx="9">
                  <c:v>1.0557873555178932</c:v>
                </c:pt>
                <c:pt idx="10">
                  <c:v>1.0501583053259442</c:v>
                </c:pt>
                <c:pt idx="11">
                  <c:v>1.044612889970099</c:v>
                </c:pt>
                <c:pt idx="12">
                  <c:v>1.0391507192545764</c:v>
                </c:pt>
                <c:pt idx="13">
                  <c:v>1.0337714118148751</c:v>
                </c:pt>
                <c:pt idx="14">
                  <c:v>1.0284745958241157</c:v>
                </c:pt>
                <c:pt idx="15">
                  <c:v>1.0232599096283226</c:v>
                </c:pt>
                <c:pt idx="16">
                  <c:v>1.0181270023138276</c:v>
                </c:pt>
                <c:pt idx="17">
                  <c:v>1.0130755342098721</c:v>
                </c:pt>
                <c:pt idx="18">
                  <c:v>1.0081051773293253</c:v>
                </c:pt>
                <c:pt idx="19">
                  <c:v>1.0032156157503556</c:v>
                </c:pt>
                <c:pt idx="20">
                  <c:v>0.99840654594173905</c:v>
                </c:pt>
                <c:pt idx="21">
                  <c:v>0.99367767703440213</c:v>
                </c:pt>
                <c:pt idx="22">
                  <c:v>0.98902873104168232</c:v>
                </c:pt>
                <c:pt idx="23">
                  <c:v>0.98445944303068855</c:v>
                </c:pt>
                <c:pt idx="24">
                  <c:v>0.97996956124705525</c:v>
                </c:pt>
                <c:pt idx="25">
                  <c:v>0.97555884719528652</c:v>
                </c:pt>
                <c:pt idx="26">
                  <c:v>0.97122707567681255</c:v>
                </c:pt>
                <c:pt idx="27">
                  <c:v>0.96697403478779298</c:v>
                </c:pt>
                <c:pt idx="28">
                  <c:v>0.96279952587863615</c:v>
                </c:pt>
                <c:pt idx="29">
                  <c:v>0.95870336347713381</c:v>
                </c:pt>
              </c:numCache>
            </c:numRef>
          </c:yVal>
          <c:smooth val="1"/>
        </c:ser>
        <c:ser>
          <c:idx val="4"/>
          <c:order val="4"/>
          <c:tx>
            <c:v>May</c:v>
          </c:tx>
          <c:marker>
            <c:symbol val="none"/>
          </c:marker>
          <c:xVal>
            <c:numRef>
              <c:f>Sheet2!$E$123:$E$153</c:f>
              <c:numCache>
                <c:formatCode>General</c:formatCode>
                <c:ptCount val="31"/>
                <c:pt idx="0">
                  <c:v>14.90088745587467</c:v>
                </c:pt>
                <c:pt idx="1">
                  <c:v>15.210363206270316</c:v>
                </c:pt>
                <c:pt idx="2">
                  <c:v>15.515331797781432</c:v>
                </c:pt>
                <c:pt idx="3">
                  <c:v>15.815702861632568</c:v>
                </c:pt>
                <c:pt idx="4">
                  <c:v>16.111387391394995</c:v>
                </c:pt>
                <c:pt idx="5">
                  <c:v>16.402297769361116</c:v>
                </c:pt>
                <c:pt idx="6">
                  <c:v>16.688347792507614</c:v>
                </c:pt>
                <c:pt idx="7">
                  <c:v>16.969452698039134</c:v>
                </c:pt>
                <c:pt idx="8">
                  <c:v>17.245529188505458</c:v>
                </c:pt>
                <c:pt idx="9">
                  <c:v>17.516495456484222</c:v>
                </c:pt>
                <c:pt idx="10">
                  <c:v>17.782271208822298</c:v>
                </c:pt>
                <c:pt idx="11">
                  <c:v>18.042777690428341</c:v>
                </c:pt>
                <c:pt idx="12">
                  <c:v>18.297937707609691</c:v>
                </c:pt>
                <c:pt idx="13">
                  <c:v>18.547675650946424</c:v>
                </c:pt>
                <c:pt idx="14">
                  <c:v>18.791917517696167</c:v>
                </c:pt>
                <c:pt idx="15">
                  <c:v>19.03059093372261</c:v>
                </c:pt>
                <c:pt idx="16">
                  <c:v>19.263625174941613</c:v>
                </c:pt>
                <c:pt idx="17">
                  <c:v>19.490951188278189</c:v>
                </c:pt>
                <c:pt idx="18">
                  <c:v>19.71250161212852</c:v>
                </c:pt>
                <c:pt idx="19">
                  <c:v>19.928210796320528</c:v>
                </c:pt>
                <c:pt idx="20">
                  <c:v>20.138014821567584</c:v>
                </c:pt>
                <c:pt idx="21">
                  <c:v>20.341851518409044</c:v>
                </c:pt>
                <c:pt idx="22">
                  <c:v>20.539660485632499</c:v>
                </c:pt>
                <c:pt idx="23">
                  <c:v>20.731383108171872</c:v>
                </c:pt>
                <c:pt idx="24">
                  <c:v>20.916962574476411</c:v>
                </c:pt>
                <c:pt idx="25">
                  <c:v>21.0963438933451</c:v>
                </c:pt>
                <c:pt idx="26">
                  <c:v>21.269473910221812</c:v>
                </c:pt>
                <c:pt idx="27">
                  <c:v>21.436301322946079</c:v>
                </c:pt>
                <c:pt idx="28">
                  <c:v>21.596776696955086</c:v>
                </c:pt>
                <c:pt idx="29">
                  <c:v>21.75085247993216</c:v>
                </c:pt>
                <c:pt idx="30">
                  <c:v>21.898483015897597</c:v>
                </c:pt>
              </c:numCache>
            </c:numRef>
          </c:xVal>
          <c:yVal>
            <c:numRef>
              <c:f>Sheet2!$J$123:$J$153</c:f>
              <c:numCache>
                <c:formatCode>General</c:formatCode>
                <c:ptCount val="31"/>
                <c:pt idx="0">
                  <c:v>0.95468537517704277</c:v>
                </c:pt>
                <c:pt idx="1">
                  <c:v>0.95074540149389775</c:v>
                </c:pt>
                <c:pt idx="2">
                  <c:v>0.94688329568977481</c:v>
                </c:pt>
                <c:pt idx="3">
                  <c:v>0.94309892356868885</c:v>
                </c:pt>
                <c:pt idx="4">
                  <c:v>0.93939216324425145</c:v>
                </c:pt>
                <c:pt idx="5">
                  <c:v>0.93576290488118941</c:v>
                </c:pt>
                <c:pt idx="6">
                  <c:v>0.93221105041227459</c:v>
                </c:pt>
                <c:pt idx="7">
                  <c:v>0.92873651323219875</c:v>
                </c:pt>
                <c:pt idx="8">
                  <c:v>0.92533921786988149</c:v>
                </c:pt>
                <c:pt idx="9">
                  <c:v>0.92201909964069373</c:v>
                </c:pt>
                <c:pt idx="10">
                  <c:v>0.9187761042800352</c:v>
                </c:pt>
                <c:pt idx="11">
                  <c:v>0.91561018755970569</c:v>
                </c:pt>
                <c:pt idx="12">
                  <c:v>0.91252131488847765</c:v>
                </c:pt>
                <c:pt idx="13">
                  <c:v>0.90950946089827056</c:v>
                </c:pt>
                <c:pt idx="14">
                  <c:v>0.90657460901731035</c:v>
                </c:pt>
                <c:pt idx="15">
                  <c:v>0.90371675103165161</c:v>
                </c:pt>
                <c:pt idx="16">
                  <c:v>0.90093588663642021</c:v>
                </c:pt>
                <c:pt idx="17">
                  <c:v>0.89823202297813753</c:v>
                </c:pt>
                <c:pt idx="18">
                  <c:v>0.89560517418946806</c:v>
                </c:pt>
                <c:pt idx="19">
                  <c:v>0.89305536091773396</c:v>
                </c:pt>
                <c:pt idx="20">
                  <c:v>0.89058260984852</c:v>
                </c:pt>
                <c:pt idx="21">
                  <c:v>0.88818695322570285</c:v>
                </c:pt>
                <c:pt idx="22">
                  <c:v>0.88586842836921142</c:v>
                </c:pt>
                <c:pt idx="23">
                  <c:v>0.88362707719183253</c:v>
                </c:pt>
                <c:pt idx="24">
                  <c:v>0.88146294571635442</c:v>
                </c:pt>
                <c:pt idx="25">
                  <c:v>0.87937608359434138</c:v>
                </c:pt>
                <c:pt idx="26">
                  <c:v>0.87736654362780975</c:v>
                </c:pt>
                <c:pt idx="27">
                  <c:v>0.87543438129507412</c:v>
                </c:pt>
                <c:pt idx="28">
                  <c:v>0.87357965428200823</c:v>
                </c:pt>
                <c:pt idx="29">
                  <c:v>0.8718024220199535</c:v>
                </c:pt>
                <c:pt idx="30">
                  <c:v>0.87010274523148778</c:v>
                </c:pt>
              </c:numCache>
            </c:numRef>
          </c:yVal>
          <c:smooth val="1"/>
        </c:ser>
        <c:ser>
          <c:idx val="5"/>
          <c:order val="5"/>
          <c:tx>
            <c:v>June</c:v>
          </c:tx>
          <c:marker>
            <c:symbol val="none"/>
          </c:marker>
          <c:xVal>
            <c:numRef>
              <c:f>Sheet2!$E$154:$E$183</c:f>
              <c:numCache>
                <c:formatCode>General</c:formatCode>
                <c:ptCount val="30"/>
                <c:pt idx="0">
                  <c:v>22.039624558737447</c:v>
                </c:pt>
                <c:pt idx="1">
                  <c:v>22.174235285166496</c:v>
                </c:pt>
                <c:pt idx="2">
                  <c:v>22.302275307121349</c:v>
                </c:pt>
                <c:pt idx="3">
                  <c:v>22.423706683580182</c:v>
                </c:pt>
                <c:pt idx="4">
                  <c:v>22.538493431805449</c:v>
                </c:pt>
                <c:pt idx="5">
                  <c:v>22.64660153800634</c:v>
                </c:pt>
                <c:pt idx="6">
                  <c:v>22.747998967417843</c:v>
                </c:pt>
                <c:pt idx="7">
                  <c:v>22.84265567379326</c:v>
                </c:pt>
                <c:pt idx="8">
                  <c:v>22.930543608307651</c:v>
                </c:pt>
                <c:pt idx="9">
                  <c:v>23.011636727869234</c:v>
                </c:pt>
                <c:pt idx="10">
                  <c:v>23.085911002836561</c:v>
                </c:pt>
                <c:pt idx="11">
                  <c:v>23.153344424138975</c:v>
                </c:pt>
                <c:pt idx="12">
                  <c:v>23.213917009798429</c:v>
                </c:pt>
                <c:pt idx="13">
                  <c:v>23.26761081085051</c:v>
                </c:pt>
                <c:pt idx="14">
                  <c:v>23.314409916663173</c:v>
                </c:pt>
                <c:pt idx="15">
                  <c:v>23.354300459651348</c:v>
                </c:pt>
                <c:pt idx="16">
                  <c:v>23.38727061938625</c:v>
                </c:pt>
                <c:pt idx="17">
                  <c:v>23.413310626097982</c:v>
                </c:pt>
                <c:pt idx="18">
                  <c:v>23.432412763570579</c:v>
                </c:pt>
                <c:pt idx="19">
                  <c:v>23.444571371428442</c:v>
                </c:pt>
                <c:pt idx="20">
                  <c:v>23.449782846813658</c:v>
                </c:pt>
                <c:pt idx="21">
                  <c:v>23.448045645453604</c:v>
                </c:pt>
                <c:pt idx="22">
                  <c:v>23.439360282118528</c:v>
                </c:pt>
                <c:pt idx="23">
                  <c:v>23.423729330469037</c:v>
                </c:pt>
                <c:pt idx="24">
                  <c:v>23.401157422293444</c:v>
                </c:pt>
                <c:pt idx="25">
                  <c:v>23.37165124613529</c:v>
                </c:pt>
                <c:pt idx="26">
                  <c:v>23.335219545311357</c:v>
                </c:pt>
                <c:pt idx="27">
                  <c:v>23.291873115320865</c:v>
                </c:pt>
                <c:pt idx="28">
                  <c:v>23.241624800646512</c:v>
                </c:pt>
                <c:pt idx="29">
                  <c:v>23.184489490948383</c:v>
                </c:pt>
              </c:numCache>
            </c:numRef>
          </c:xVal>
          <c:yVal>
            <c:numRef>
              <c:f>Sheet2!$J$154:$J$183</c:f>
              <c:numCache>
                <c:formatCode>General</c:formatCode>
                <c:ptCount val="30"/>
                <c:pt idx="0">
                  <c:v>0.86848068548524715</c:v>
                </c:pt>
                <c:pt idx="1">
                  <c:v>0.86693630476096828</c:v>
                </c:pt>
                <c:pt idx="2">
                  <c:v>0.8654696650258954</c:v>
                </c:pt>
                <c:pt idx="3">
                  <c:v>0.86408082782366591</c:v>
                </c:pt>
                <c:pt idx="4">
                  <c:v>0.86276985387675975</c:v>
                </c:pt>
                <c:pt idx="5">
                  <c:v>0.86153680270356059</c:v>
                </c:pt>
                <c:pt idx="6">
                  <c:v>0.86038173225104819</c:v>
                </c:pt>
                <c:pt idx="7">
                  <c:v>0.85930469854408964</c:v>
                </c:pt>
                <c:pt idx="8">
                  <c:v>0.8583057553522716</c:v>
                </c:pt>
                <c:pt idx="9">
                  <c:v>0.85738495387515523</c:v>
                </c:pt>
                <c:pt idx="10">
                  <c:v>0.85654234244680283</c:v>
                </c:pt>
                <c:pt idx="11">
                  <c:v>0.85577796626036473</c:v>
                </c:pt>
                <c:pt idx="12">
                  <c:v>0.85509186711346952</c:v>
                </c:pt>
                <c:pt idx="13">
                  <c:v>0.85448408317510516</c:v>
                </c:pt>
                <c:pt idx="14">
                  <c:v>0.85395464877461813</c:v>
                </c:pt>
                <c:pt idx="15">
                  <c:v>0.8535035942134056</c:v>
                </c:pt>
                <c:pt idx="16">
                  <c:v>0.85313094559981173</c:v>
                </c:pt>
                <c:pt idx="17">
                  <c:v>0.8528367247076748</c:v>
                </c:pt>
                <c:pt idx="18">
                  <c:v>0.85262094885891249</c:v>
                </c:pt>
                <c:pt idx="19">
                  <c:v>0.85248363083046652</c:v>
                </c:pt>
                <c:pt idx="20">
                  <c:v>0.85242477878585676</c:v>
                </c:pt>
                <c:pt idx="21">
                  <c:v>0.85244439623153745</c:v>
                </c:pt>
                <c:pt idx="22">
                  <c:v>0.85254248199817007</c:v>
                </c:pt>
                <c:pt idx="23">
                  <c:v>0.85271903024686713</c:v>
                </c:pt>
                <c:pt idx="24">
                  <c:v>0.85297403050038922</c:v>
                </c:pt>
                <c:pt idx="25">
                  <c:v>0.85330746769920718</c:v>
                </c:pt>
                <c:pt idx="26">
                  <c:v>0.8537193222822822</c:v>
                </c:pt>
                <c:pt idx="27">
                  <c:v>0.85420957029233535</c:v>
                </c:pt>
                <c:pt idx="28">
                  <c:v>0.85477818350532653</c:v>
                </c:pt>
                <c:pt idx="29">
                  <c:v>0.85542512958378392</c:v>
                </c:pt>
              </c:numCache>
            </c:numRef>
          </c:yVal>
          <c:smooth val="1"/>
        </c:ser>
        <c:ser>
          <c:idx val="6"/>
          <c:order val="6"/>
          <c:tx>
            <c:v>July</c:v>
          </c:tx>
          <c:marker>
            <c:symbol val="none"/>
          </c:marker>
          <c:xVal>
            <c:numRef>
              <c:f>Sheet2!$E$184:$E$214</c:f>
              <c:numCache>
                <c:formatCode>General</c:formatCode>
                <c:ptCount val="31"/>
                <c:pt idx="0">
                  <c:v>23.12048411665182</c:v>
                </c:pt>
                <c:pt idx="1">
                  <c:v>23.049627643930584</c:v>
                </c:pt>
                <c:pt idx="2">
                  <c:v>22.971941069086743</c:v>
                </c:pt>
                <c:pt idx="3">
                  <c:v>22.887447412329042</c:v>
                </c:pt>
                <c:pt idx="4">
                  <c:v>22.796171710951487</c:v>
                </c:pt>
                <c:pt idx="5">
                  <c:v>22.698141011914306</c:v>
                </c:pt>
                <c:pt idx="6">
                  <c:v>22.593384363829294</c:v>
                </c:pt>
                <c:pt idx="7">
                  <c:v>22.481932808352099</c:v>
                </c:pt>
                <c:pt idx="8">
                  <c:v>22.363819370983947</c:v>
                </c:pt>
                <c:pt idx="9">
                  <c:v>22.239079051285426</c:v>
                </c:pt>
                <c:pt idx="10">
                  <c:v>22.10774881250536</c:v>
                </c:pt>
                <c:pt idx="11">
                  <c:v>21.969867570627866</c:v>
                </c:pt>
                <c:pt idx="12">
                  <c:v>21.825476182840621</c:v>
                </c:pt>
                <c:pt idx="13">
                  <c:v>21.674617435428043</c:v>
                </c:pt>
                <c:pt idx="14">
                  <c:v>21.517336031092778</c:v>
                </c:pt>
                <c:pt idx="15">
                  <c:v>21.353678575709374</c:v>
                </c:pt>
                <c:pt idx="16">
                  <c:v>21.183693564513842</c:v>
                </c:pt>
                <c:pt idx="17">
                  <c:v>21.007431367733606</c:v>
                </c:pt>
                <c:pt idx="18">
                  <c:v>20.824944215661617</c:v>
                </c:pt>
                <c:pt idx="19">
                  <c:v>20.636286183179415</c:v>
                </c:pt>
                <c:pt idx="20">
                  <c:v>20.44151317373359</c:v>
                </c:pt>
                <c:pt idx="21">
                  <c:v>20.24068290277042</c:v>
                </c:pt>
                <c:pt idx="22">
                  <c:v>20.033854880633449</c:v>
                </c:pt>
                <c:pt idx="23">
                  <c:v>19.821090394929342</c:v>
                </c:pt>
                <c:pt idx="24">
                  <c:v>19.602452492367028</c:v>
                </c:pt>
                <c:pt idx="25">
                  <c:v>19.378005960075683</c:v>
                </c:pt>
                <c:pt idx="26">
                  <c:v>19.147817306406719</c:v>
                </c:pt>
                <c:pt idx="27">
                  <c:v>18.911954741226147</c:v>
                </c:pt>
                <c:pt idx="28">
                  <c:v>18.670488155702337</c:v>
                </c:pt>
                <c:pt idx="29">
                  <c:v>18.423489101595862</c:v>
                </c:pt>
                <c:pt idx="30">
                  <c:v>18.171030770057094</c:v>
                </c:pt>
              </c:numCache>
            </c:numRef>
          </c:xVal>
          <c:yVal>
            <c:numRef>
              <c:f>Sheet2!$J$184:$J$214</c:f>
              <c:numCache>
                <c:formatCode>General</c:formatCode>
                <c:ptCount val="31"/>
                <c:pt idx="0">
                  <c:v>0.8561503722535716</c:v>
                </c:pt>
                <c:pt idx="1">
                  <c:v>0.85695387150360935</c:v>
                </c:pt>
                <c:pt idx="2">
                  <c:v>0.85783558380800939</c:v>
                </c:pt>
                <c:pt idx="3">
                  <c:v>0.8587954623700218</c:v>
                </c:pt>
                <c:pt idx="4">
                  <c:v>0.85983345738713679</c:v>
                </c:pt>
                <c:pt idx="5">
                  <c:v>0.86094951633662276</c:v>
                </c:pt>
                <c:pt idx="6">
                  <c:v>0.86214358428073734</c:v>
                </c:pt>
                <c:pt idx="7">
                  <c:v>0.86341560419079433</c:v>
                </c:pt>
                <c:pt idx="8">
                  <c:v>0.86476551728921291</c:v>
                </c:pt>
                <c:pt idx="9">
                  <c:v>0.86619326340864788</c:v>
                </c:pt>
                <c:pt idx="10">
                  <c:v>0.86769878136723544</c:v>
                </c:pt>
                <c:pt idx="11">
                  <c:v>0.86928200935896849</c:v>
                </c:pt>
                <c:pt idx="12">
                  <c:v>0.87094288535816178</c:v>
                </c:pt>
                <c:pt idx="13">
                  <c:v>0.8726813475369426</c:v>
                </c:pt>
                <c:pt idx="14">
                  <c:v>0.87449733469466873</c:v>
                </c:pt>
                <c:pt idx="15">
                  <c:v>0.87639078669813941</c:v>
                </c:pt>
                <c:pt idx="16">
                  <c:v>0.87836164493144897</c:v>
                </c:pt>
                <c:pt idx="17">
                  <c:v>0.88040985275429773</c:v>
                </c:pt>
                <c:pt idx="18">
                  <c:v>0.88253535596755983</c:v>
                </c:pt>
                <c:pt idx="19">
                  <c:v>0.88473810328488622</c:v>
                </c:pt>
                <c:pt idx="20">
                  <c:v>0.88701804680909924</c:v>
                </c:pt>
                <c:pt idx="21">
                  <c:v>0.88937514251212546</c:v>
                </c:pt>
                <c:pt idx="22">
                  <c:v>0.89180935071719869</c:v>
                </c:pt>
                <c:pt idx="23">
                  <c:v>0.89432063658204641</c:v>
                </c:pt>
                <c:pt idx="24">
                  <c:v>0.89690897058176877</c:v>
                </c:pt>
                <c:pt idx="25">
                  <c:v>0.89957432899010825</c:v>
                </c:pt>
                <c:pt idx="26">
                  <c:v>0.90231669435779882</c:v>
                </c:pt>
                <c:pt idx="27">
                  <c:v>0.90513605598666891</c:v>
                </c:pt>
                <c:pt idx="28">
                  <c:v>0.90803241039818072</c:v>
                </c:pt>
                <c:pt idx="29">
                  <c:v>0.91100576179506076</c:v>
                </c:pt>
                <c:pt idx="30">
                  <c:v>0.91405612251468482</c:v>
                </c:pt>
              </c:numCache>
            </c:numRef>
          </c:yVal>
          <c:smooth val="1"/>
        </c:ser>
        <c:ser>
          <c:idx val="7"/>
          <c:order val="7"/>
          <c:tx>
            <c:v>August</c:v>
          </c:tx>
          <c:marker>
            <c:symbol val="none"/>
          </c:marker>
          <c:xVal>
            <c:numRef>
              <c:f>Sheet2!$E$215:$E$245</c:f>
              <c:numCache>
                <c:formatCode>General</c:formatCode>
                <c:ptCount val="31"/>
                <c:pt idx="0">
                  <c:v>17.913187969938225</c:v>
                </c:pt>
                <c:pt idx="1">
                  <c:v>17.650037105625604</c:v>
                </c:pt>
                <c:pt idx="2">
                  <c:v>17.381656154399586</c:v>
                </c:pt>
                <c:pt idx="3">
                  <c:v>17.108124643328129</c:v>
                </c:pt>
                <c:pt idx="4">
                  <c:v>16.829523625701313</c:v>
                </c:pt>
                <c:pt idx="5">
                  <c:v>16.545935657013306</c:v>
                </c:pt>
                <c:pt idx="6">
                  <c:v>16.257444770499617</c:v>
                </c:pt>
                <c:pt idx="7">
                  <c:v>15.964136452236033</c:v>
                </c:pt>
                <c:pt idx="8">
                  <c:v>15.66609761580737</c:v>
                </c:pt>
                <c:pt idx="9">
                  <c:v>15.363416576553035</c:v>
                </c:pt>
                <c:pt idx="10">
                  <c:v>15.056183025397416</c:v>
                </c:pt>
                <c:pt idx="11">
                  <c:v>14.744488002272329</c:v>
                </c:pt>
                <c:pt idx="12">
                  <c:v>14.428423869140053</c:v>
                </c:pt>
                <c:pt idx="13">
                  <c:v>14.108084282624429</c:v>
                </c:pt>
                <c:pt idx="14">
                  <c:v>13.7835641662585</c:v>
                </c:pt>
                <c:pt idx="15">
                  <c:v>13.454959682356431</c:v>
                </c:pt>
                <c:pt idx="16">
                  <c:v>13.122368203518635</c:v>
                </c:pt>
                <c:pt idx="17">
                  <c:v>12.78588828377827</c:v>
                </c:pt>
                <c:pt idx="18">
                  <c:v>12.445619629397351</c:v>
                </c:pt>
                <c:pt idx="19">
                  <c:v>12.101663069321772</c:v>
                </c:pt>
                <c:pt idx="20">
                  <c:v>11.754120525303437</c:v>
                </c:pt>
                <c:pt idx="21">
                  <c:v>11.403094981698795</c:v>
                </c:pt>
                <c:pt idx="22">
                  <c:v>11.048690454952093</c:v>
                </c:pt>
                <c:pt idx="23">
                  <c:v>10.691011962773354</c:v>
                </c:pt>
                <c:pt idx="24">
                  <c:v>10.330165493019113</c:v>
                </c:pt>
                <c:pt idx="25">
                  <c:v>9.9662579722860212</c:v>
                </c:pt>
                <c:pt idx="26">
                  <c:v>9.5993972342263163</c:v>
                </c:pt>
                <c:pt idx="27">
                  <c:v>9.2296919875941494</c:v>
                </c:pt>
                <c:pt idx="28">
                  <c:v>8.8572517840329912</c:v>
                </c:pt>
                <c:pt idx="29">
                  <c:v>8.482186985613037</c:v>
                </c:pt>
                <c:pt idx="30">
                  <c:v>8.1046087321286961</c:v>
                </c:pt>
              </c:numCache>
            </c:numRef>
          </c:xVal>
          <c:yVal>
            <c:numRef>
              <c:f>Sheet2!$J$215:$J$245</c:f>
              <c:numCache>
                <c:formatCode>General</c:formatCode>
                <c:ptCount val="31"/>
                <c:pt idx="0">
                  <c:v>0.91718351347286498</c:v>
                </c:pt>
                <c:pt idx="1">
                  <c:v>0.92038796459668182</c:v>
                </c:pt>
                <c:pt idx="2">
                  <c:v>0.92366951524498808</c:v>
                </c:pt>
                <c:pt idx="3">
                  <c:v>0.92702821461521057</c:v>
                </c:pt>
                <c:pt idx="4">
                  <c:v>0.9304641221350517</c:v>
                </c:pt>
                <c:pt idx="5">
                  <c:v>0.93397730783769595</c:v>
                </c:pt>
                <c:pt idx="6">
                  <c:v>0.93756785271908527</c:v>
                </c:pt>
                <c:pt idx="7">
                  <c:v>0.94123584907584079</c:v>
                </c:pt>
                <c:pt idx="8">
                  <c:v>0.94498140082235227</c:v>
                </c:pt>
                <c:pt idx="9">
                  <c:v>0.94880462378556818</c:v>
                </c:pt>
                <c:pt idx="10">
                  <c:v>0.95270564597596097</c:v>
                </c:pt>
                <c:pt idx="11">
                  <c:v>0.95668460783313891</c:v>
                </c:pt>
                <c:pt idx="12">
                  <c:v>0.96074166244451764</c:v>
                </c:pt>
                <c:pt idx="13">
                  <c:v>0.96487697573544817</c:v>
                </c:pt>
                <c:pt idx="14">
                  <c:v>0.96909072662913887</c:v>
                </c:pt>
                <c:pt idx="15">
                  <c:v>0.97338310717468035</c:v>
                </c:pt>
                <c:pt idx="16">
                  <c:v>0.97775432264141104</c:v>
                </c:pt>
                <c:pt idx="17">
                  <c:v>0.98220459157782236</c:v>
                </c:pt>
                <c:pt idx="18">
                  <c:v>0.98673414583314212</c:v>
                </c:pt>
                <c:pt idx="19">
                  <c:v>0.99134323053965245</c:v>
                </c:pt>
                <c:pt idx="20">
                  <c:v>0.99603210405374976</c:v>
                </c:pt>
                <c:pt idx="21">
                  <c:v>1.0008010378536647</c:v>
                </c:pt>
                <c:pt idx="22">
                  <c:v>1.0056503163916883</c:v>
                </c:pt>
                <c:pt idx="23">
                  <c:v>1.0105802368986483</c:v>
                </c:pt>
                <c:pt idx="24">
                  <c:v>1.0155911091383174</c:v>
                </c:pt>
                <c:pt idx="25">
                  <c:v>1.0206832551093012</c:v>
                </c:pt>
                <c:pt idx="26">
                  <c:v>1.0258570086918777</c:v>
                </c:pt>
                <c:pt idx="27">
                  <c:v>1.0311127152371515</c:v>
                </c:pt>
                <c:pt idx="28">
                  <c:v>1.0364507310957496</c:v>
                </c:pt>
                <c:pt idx="29">
                  <c:v>1.0418714230831942</c:v>
                </c:pt>
                <c:pt idx="30">
                  <c:v>1.04737516787895</c:v>
                </c:pt>
              </c:numCache>
            </c:numRef>
          </c:yVal>
          <c:smooth val="1"/>
        </c:ser>
        <c:ser>
          <c:idx val="8"/>
          <c:order val="8"/>
          <c:tx>
            <c:v>September</c:v>
          </c:tx>
          <c:marker>
            <c:symbol val="none"/>
          </c:marker>
          <c:xVal>
            <c:numRef>
              <c:f>Sheet2!$E$246:$E$275</c:f>
              <c:numCache>
                <c:formatCode>General</c:formatCode>
                <c:ptCount val="30"/>
                <c:pt idx="0">
                  <c:v>7.7246289081652444</c:v>
                </c:pt>
                <c:pt idx="1">
                  <c:v>7.3423601099451563</c:v>
                </c:pt>
                <c:pt idx="2">
                  <c:v>6.9579156119633438</c:v>
                </c:pt>
                <c:pt idx="3">
                  <c:v>6.5714093334216273</c:v>
                </c:pt>
                <c:pt idx="4">
                  <c:v>6.1829558044717912</c:v>
                </c:pt>
                <c:pt idx="5">
                  <c:v>5.7926701322779737</c:v>
                </c:pt>
                <c:pt idx="6">
                  <c:v>5.4006679669078625</c:v>
                </c:pt>
                <c:pt idx="7">
                  <c:v>5.0070654670632351</c:v>
                </c:pt>
                <c:pt idx="8">
                  <c:v>4.6119792656593939</c:v>
                </c:pt>
                <c:pt idx="9">
                  <c:v>4.2155264352644748</c:v>
                </c:pt>
                <c:pt idx="10">
                  <c:v>3.8178244534081913</c:v>
                </c:pt>
                <c:pt idx="11">
                  <c:v>3.4189911677710461</c:v>
                </c:pt>
                <c:pt idx="12">
                  <c:v>3.0191447612630169</c:v>
                </c:pt>
                <c:pt idx="13">
                  <c:v>2.618403717003746</c:v>
                </c:pt>
                <c:pt idx="14">
                  <c:v>2.2168867832133041</c:v>
                </c:pt>
                <c:pt idx="15">
                  <c:v>1.8147129380247029</c:v>
                </c:pt>
                <c:pt idx="16">
                  <c:v>1.412001354227852</c:v>
                </c:pt>
                <c:pt idx="17">
                  <c:v>1.0088713639562585</c:v>
                </c:pt>
                <c:pt idx="18">
                  <c:v>0.60544242332625564</c:v>
                </c:pt>
                <c:pt idx="19">
                  <c:v>0.20183407703974532</c:v>
                </c:pt>
                <c:pt idx="20">
                  <c:v>-0.20183407703972808</c:v>
                </c:pt>
                <c:pt idx="21">
                  <c:v>-0.60544242332623843</c:v>
                </c:pt>
                <c:pt idx="22">
                  <c:v>-1.0088713639562412</c:v>
                </c:pt>
                <c:pt idx="23">
                  <c:v>-1.4120013542278349</c:v>
                </c:pt>
                <c:pt idx="24">
                  <c:v>-1.8147129380246856</c:v>
                </c:pt>
                <c:pt idx="25">
                  <c:v>-2.2168867832132868</c:v>
                </c:pt>
                <c:pt idx="26">
                  <c:v>-2.6184037170037699</c:v>
                </c:pt>
                <c:pt idx="27">
                  <c:v>-3.0191447612630409</c:v>
                </c:pt>
                <c:pt idx="28">
                  <c:v>-3.41899116777107</c:v>
                </c:pt>
                <c:pt idx="29">
                  <c:v>-3.8178244534082153</c:v>
                </c:pt>
              </c:numCache>
            </c:numRef>
          </c:xVal>
          <c:yVal>
            <c:numRef>
              <c:f>Sheet2!$J$246:$J$275</c:f>
              <c:numCache>
                <c:formatCode>General</c:formatCode>
                <c:ptCount val="30"/>
                <c:pt idx="0">
                  <c:v>1.052962351356022</c:v>
                </c:pt>
                <c:pt idx="1">
                  <c:v>1.058633367837837</c:v>
                </c:pt>
                <c:pt idx="2">
                  <c:v>1.064388619279024</c:v>
                </c:pt>
                <c:pt idx="3">
                  <c:v>1.0702285143665455</c:v>
                </c:pt>
                <c:pt idx="4">
                  <c:v>1.0761534675375199</c:v>
                </c:pt>
                <c:pt idx="5">
                  <c:v>1.0821638979098882</c:v>
                </c:pt>
                <c:pt idx="6">
                  <c:v>1.0882602281219775</c:v>
                </c:pt>
                <c:pt idx="7">
                  <c:v>1.0944428830768247</c:v>
                </c:pt>
                <c:pt idx="8">
                  <c:v>1.10071228858701</c:v>
                </c:pt>
                <c:pt idx="9">
                  <c:v>1.1070688699155744</c:v>
                </c:pt>
                <c:pt idx="10">
                  <c:v>1.1135130502084696</c:v>
                </c:pt>
                <c:pt idx="11">
                  <c:v>1.1200452488138339</c:v>
                </c:pt>
                <c:pt idx="12">
                  <c:v>1.1266658794832747</c:v>
                </c:pt>
                <c:pt idx="13">
                  <c:v>1.1333753484501643</c:v>
                </c:pt>
                <c:pt idx="14">
                  <c:v>1.1401740523798825</c:v>
                </c:pt>
                <c:pt idx="15">
                  <c:v>1.1470623761867884</c:v>
                </c:pt>
                <c:pt idx="16">
                  <c:v>1.1540406907126368</c:v>
                </c:pt>
                <c:pt idx="17">
                  <c:v>1.1611093502610332</c:v>
                </c:pt>
                <c:pt idx="18">
                  <c:v>1.1682686899824855</c:v>
                </c:pt>
                <c:pt idx="19">
                  <c:v>1.1755190231045416</c:v>
                </c:pt>
                <c:pt idx="20">
                  <c:v>1.1828606380014899</c:v>
                </c:pt>
                <c:pt idx="21">
                  <c:v>1.1902937950980879</c:v>
                </c:pt>
                <c:pt idx="22">
                  <c:v>1.1978187236018252</c:v>
                </c:pt>
                <c:pt idx="23">
                  <c:v>1.2054356180582793</c:v>
                </c:pt>
                <c:pt idx="24">
                  <c:v>1.2131446347242509</c:v>
                </c:pt>
                <c:pt idx="25">
                  <c:v>1.2209458877534709</c:v>
                </c:pt>
                <c:pt idx="26">
                  <c:v>1.2288394451898967</c:v>
                </c:pt>
                <c:pt idx="27">
                  <c:v>1.236825324763835</c:v>
                </c:pt>
                <c:pt idx="28">
                  <c:v>1.244903489486461</c:v>
                </c:pt>
                <c:pt idx="29">
                  <c:v>1.2530738430386221</c:v>
                </c:pt>
              </c:numCache>
            </c:numRef>
          </c:yVal>
          <c:smooth val="1"/>
        </c:ser>
        <c:ser>
          <c:idx val="9"/>
          <c:order val="9"/>
          <c:tx>
            <c:v>October</c:v>
          </c:tx>
          <c:marker>
            <c:symbol val="none"/>
          </c:marker>
          <c:xVal>
            <c:numRef>
              <c:f>Sheet2!$E$276:$E$311</c:f>
              <c:numCache>
                <c:formatCode>General</c:formatCode>
                <c:ptCount val="36"/>
                <c:pt idx="0">
                  <c:v>-4.215526435264457</c:v>
                </c:pt>
                <c:pt idx="1">
                  <c:v>-4.611979265659377</c:v>
                </c:pt>
                <c:pt idx="2">
                  <c:v>-5.0070654670632182</c:v>
                </c:pt>
                <c:pt idx="3">
                  <c:v>-5.4006679669078448</c:v>
                </c:pt>
                <c:pt idx="4">
                  <c:v>-5.7926701322779568</c:v>
                </c:pt>
                <c:pt idx="5">
                  <c:v>-6.1829558044717743</c:v>
                </c:pt>
                <c:pt idx="6">
                  <c:v>-6.5714093334216113</c:v>
                </c:pt>
                <c:pt idx="7">
                  <c:v>-6.957915611963327</c:v>
                </c:pt>
                <c:pt idx="8">
                  <c:v>-7.3423601099451394</c:v>
                </c:pt>
                <c:pt idx="9">
                  <c:v>-7.7246289081652275</c:v>
                </c:pt>
                <c:pt idx="10">
                  <c:v>-8.1046087321286802</c:v>
                </c:pt>
                <c:pt idx="11">
                  <c:v>-8.482186985613021</c:v>
                </c:pt>
                <c:pt idx="12">
                  <c:v>-8.857251784032977</c:v>
                </c:pt>
                <c:pt idx="13">
                  <c:v>-9.2296919875941335</c:v>
                </c:pt>
                <c:pt idx="14">
                  <c:v>-9.5993972342263003</c:v>
                </c:pt>
                <c:pt idx="15">
                  <c:v>-9.9662579722860052</c:v>
                </c:pt>
                <c:pt idx="16">
                  <c:v>-10.330165493019136</c:v>
                </c:pt>
                <c:pt idx="17">
                  <c:v>-10.691011962773377</c:v>
                </c:pt>
                <c:pt idx="18">
                  <c:v>-11.048690454952114</c:v>
                </c:pt>
                <c:pt idx="19">
                  <c:v>-11.40309498169878</c:v>
                </c:pt>
                <c:pt idx="20">
                  <c:v>-11.754120525303458</c:v>
                </c:pt>
                <c:pt idx="21">
                  <c:v>-12.101663069321756</c:v>
                </c:pt>
                <c:pt idx="22">
                  <c:v>-12.445619629397335</c:v>
                </c:pt>
                <c:pt idx="23">
                  <c:v>-12.785888283778254</c:v>
                </c:pt>
                <c:pt idx="24">
                  <c:v>-13.122368203518656</c:v>
                </c:pt>
                <c:pt idx="25">
                  <c:v>-13.454959682356419</c:v>
                </c:pt>
                <c:pt idx="26">
                  <c:v>-13.783564166258486</c:v>
                </c:pt>
                <c:pt idx="27">
                  <c:v>-14.108084282624416</c:v>
                </c:pt>
                <c:pt idx="28">
                  <c:v>-14.428423869140007</c:v>
                </c:pt>
                <c:pt idx="29">
                  <c:v>-14.744488002272313</c:v>
                </c:pt>
                <c:pt idx="30">
                  <c:v>-15.056183025397402</c:v>
                </c:pt>
                <c:pt idx="31">
                  <c:v>-15.363416576553023</c:v>
                </c:pt>
                <c:pt idx="32">
                  <c:v>-15.666097615807328</c:v>
                </c:pt>
                <c:pt idx="33">
                  <c:v>-15.964136452236051</c:v>
                </c:pt>
                <c:pt idx="34">
                  <c:v>-16.257444770499632</c:v>
                </c:pt>
                <c:pt idx="35">
                  <c:v>-16.54593565701332</c:v>
                </c:pt>
              </c:numCache>
            </c:numRef>
          </c:xVal>
          <c:yVal>
            <c:numRef>
              <c:f>Sheet2!$J$276:$J$311</c:f>
              <c:numCache>
                <c:formatCode>General</c:formatCode>
                <c:ptCount val="36"/>
                <c:pt idx="0">
                  <c:v>1.261336224950286</c:v>
                </c:pt>
                <c:pt idx="1">
                  <c:v>1.2696904055674834</c:v>
                </c:pt>
                <c:pt idx="2">
                  <c:v>1.2781360808041995</c:v>
                </c:pt>
                <c:pt idx="3">
                  <c:v>1.2866728666773197</c:v>
                </c:pt>
                <c:pt idx="4">
                  <c:v>1.2953002936235394</c:v>
                </c:pt>
                <c:pt idx="5">
                  <c:v>1.3040178005980028</c:v>
                </c:pt>
                <c:pt idx="6">
                  <c:v>1.3128247289554371</c:v>
                </c:pt>
                <c:pt idx="7">
                  <c:v>1.321720316115629</c:v>
                </c:pt>
                <c:pt idx="8">
                  <c:v>1.3307036890163353</c:v>
                </c:pt>
                <c:pt idx="9">
                  <c:v>1.3397738573580669</c:v>
                </c:pt>
                <c:pt idx="10">
                  <c:v>1.3489297066466825</c:v>
                </c:pt>
                <c:pt idx="11">
                  <c:v>1.3581699910413578</c:v>
                </c:pt>
                <c:pt idx="12">
                  <c:v>1.3674933260172868</c:v>
                </c:pt>
                <c:pt idx="13">
                  <c:v>1.376898180854419</c:v>
                </c:pt>
                <c:pt idx="14">
                  <c:v>1.3863828709656276</c:v>
                </c:pt>
                <c:pt idx="15">
                  <c:v>1.3959455500799698</c:v>
                </c:pt>
                <c:pt idx="16">
                  <c:v>1.4055842022991245</c:v>
                </c:pt>
                <c:pt idx="17">
                  <c:v>1.4152966340476827</c:v>
                </c:pt>
                <c:pt idx="18">
                  <c:v>1.4250804659407563</c:v>
                </c:pt>
                <c:pt idx="19">
                  <c:v>1.4349331245952106</c:v>
                </c:pt>
                <c:pt idx="20">
                  <c:v>1.4448518344139929</c:v>
                </c:pt>
                <c:pt idx="21">
                  <c:v>1.4548336093761793</c:v>
                </c:pt>
                <c:pt idx="22">
                  <c:v>1.4648752448687714</c:v>
                </c:pt>
                <c:pt idx="23">
                  <c:v>1.4749733095997166</c:v>
                </c:pt>
                <c:pt idx="24">
                  <c:v>1.4851241376352564</c:v>
                </c:pt>
                <c:pt idx="25">
                  <c:v>1.4953238206083492</c:v>
                </c:pt>
                <c:pt idx="26">
                  <c:v>1.5055682001486916</c:v>
                </c:pt>
                <c:pt idx="27">
                  <c:v>1.515852860588591</c:v>
                </c:pt>
                <c:pt idx="28">
                  <c:v>1.5261731220027457</c:v>
                </c:pt>
                <c:pt idx="29">
                  <c:v>1.5365240336437118</c:v>
                </c:pt>
                <c:pt idx="30">
                  <c:v>1.5469003678384592</c:v>
                </c:pt>
                <c:pt idx="31">
                  <c:v>1.55729661441499</c:v>
                </c:pt>
                <c:pt idx="32">
                  <c:v>1.5677069757312416</c:v>
                </c:pt>
                <c:pt idx="33">
                  <c:v>1.5781253623816776</c:v>
                </c:pt>
                <c:pt idx="34">
                  <c:v>1.5885453896596569</c:v>
                </c:pt>
                <c:pt idx="35">
                  <c:v>1.5989603748561769</c:v>
                </c:pt>
              </c:numCache>
            </c:numRef>
          </c:yVal>
          <c:smooth val="1"/>
        </c:ser>
        <c:ser>
          <c:idx val="10"/>
          <c:order val="10"/>
          <c:tx>
            <c:v>November</c:v>
          </c:tx>
          <c:marker>
            <c:symbol val="none"/>
          </c:marker>
          <c:xVal>
            <c:numRef>
              <c:f>Sheet2!$E$312:$E$336</c:f>
              <c:numCache>
                <c:formatCode>General</c:formatCode>
                <c:ptCount val="25"/>
                <c:pt idx="0">
                  <c:v>-16.829523625701299</c:v>
                </c:pt>
                <c:pt idx="1">
                  <c:v>-17.108124643328143</c:v>
                </c:pt>
                <c:pt idx="2">
                  <c:v>-17.381656154399572</c:v>
                </c:pt>
                <c:pt idx="3">
                  <c:v>-17.650037105625593</c:v>
                </c:pt>
                <c:pt idx="4">
                  <c:v>-17.91318796993821</c:v>
                </c:pt>
                <c:pt idx="5">
                  <c:v>-18.171030770057108</c:v>
                </c:pt>
                <c:pt idx="6">
                  <c:v>-18.423489101595852</c:v>
                </c:pt>
                <c:pt idx="7">
                  <c:v>-18.670488155702326</c:v>
                </c:pt>
                <c:pt idx="8">
                  <c:v>-18.911954741226136</c:v>
                </c:pt>
                <c:pt idx="9">
                  <c:v>-19.147817306406733</c:v>
                </c:pt>
                <c:pt idx="10">
                  <c:v>-19.378005960075672</c:v>
                </c:pt>
                <c:pt idx="11">
                  <c:v>-19.602452492367021</c:v>
                </c:pt>
                <c:pt idx="12">
                  <c:v>-19.82109039492931</c:v>
                </c:pt>
                <c:pt idx="13">
                  <c:v>-20.033854880633438</c:v>
                </c:pt>
                <c:pt idx="14">
                  <c:v>-20.240682902770413</c:v>
                </c:pt>
                <c:pt idx="15">
                  <c:v>-20.441513173733579</c:v>
                </c:pt>
                <c:pt idx="16">
                  <c:v>-20.636286183179408</c:v>
                </c:pt>
                <c:pt idx="17">
                  <c:v>-20.824944215661624</c:v>
                </c:pt>
                <c:pt idx="18">
                  <c:v>-21.007431367733616</c:v>
                </c:pt>
                <c:pt idx="19">
                  <c:v>-21.183693564513849</c:v>
                </c:pt>
                <c:pt idx="20">
                  <c:v>-21.353678575709367</c:v>
                </c:pt>
                <c:pt idx="21">
                  <c:v>-21.517336031092789</c:v>
                </c:pt>
                <c:pt idx="22">
                  <c:v>-21.674617435428036</c:v>
                </c:pt>
                <c:pt idx="23">
                  <c:v>-21.825476182840614</c:v>
                </c:pt>
                <c:pt idx="24">
                  <c:v>-21.969867570627862</c:v>
                </c:pt>
              </c:numCache>
            </c:numRef>
          </c:xVal>
          <c:yVal>
            <c:numRef>
              <c:f>Sheet2!$J$312:$J$336</c:f>
              <c:numCache>
                <c:formatCode>General</c:formatCode>
                <c:ptCount val="25"/>
                <c:pt idx="0">
                  <c:v>1.609363335477441</c:v>
                </c:pt>
                <c:pt idx="1">
                  <c:v>1.6197469884652311</c:v>
                </c:pt>
                <c:pt idx="2">
                  <c:v>1.6301037505048452</c:v>
                </c:pt>
                <c:pt idx="3">
                  <c:v>1.6404257395055588</c:v>
                </c:pt>
                <c:pt idx="4">
                  <c:v>1.650704777337936</c:v>
                </c:pt>
                <c:pt idx="5">
                  <c:v>1.6609323939108909</c:v>
                </c:pt>
                <c:pt idx="6">
                  <c:v>1.6710998326690401</c:v>
                </c:pt>
                <c:pt idx="7">
                  <c:v>1.6811980575875223</c:v>
                </c:pt>
                <c:pt idx="8">
                  <c:v>1.6912177617370301</c:v>
                </c:pt>
                <c:pt idx="9">
                  <c:v>1.7011493774862729</c:v>
                </c:pt>
                <c:pt idx="10">
                  <c:v>1.7109830884023214</c:v>
                </c:pt>
                <c:pt idx="11">
                  <c:v>1.7207088429013713</c:v>
                </c:pt>
                <c:pt idx="12">
                  <c:v>1.7303163696932009</c:v>
                </c:pt>
                <c:pt idx="13">
                  <c:v>1.7397951950521755</c:v>
                </c:pt>
                <c:pt idx="14">
                  <c:v>1.7491346619358685</c:v>
                </c:pt>
                <c:pt idx="15">
                  <c:v>1.7583239509594448</c:v>
                </c:pt>
                <c:pt idx="16">
                  <c:v>1.7673521032197452</c:v>
                </c:pt>
                <c:pt idx="17">
                  <c:v>1.7762080449477724</c:v>
                </c:pt>
                <c:pt idx="18">
                  <c:v>1.7848806139519788</c:v>
                </c:pt>
                <c:pt idx="19">
                  <c:v>1.7933585877975455</c:v>
                </c:pt>
                <c:pt idx="20">
                  <c:v>1.8016307136489147</c:v>
                </c:pt>
                <c:pt idx="21">
                  <c:v>1.8096857396843269</c:v>
                </c:pt>
                <c:pt idx="22">
                  <c:v>1.8175124479721916</c:v>
                </c:pt>
                <c:pt idx="23">
                  <c:v>1.8250996886801283</c:v>
                </c:pt>
                <c:pt idx="24">
                  <c:v>1.8324364154685093</c:v>
                </c:pt>
              </c:numCache>
            </c:numRef>
          </c:yVal>
          <c:smooth val="1"/>
        </c:ser>
        <c:ser>
          <c:idx val="11"/>
          <c:order val="11"/>
          <c:tx>
            <c:v>December</c:v>
          </c:tx>
          <c:marker>
            <c:symbol val="none"/>
          </c:marker>
          <c:xVal>
            <c:numRef>
              <c:f>Sheet2!$E$337:$E$367</c:f>
              <c:numCache>
                <c:formatCode>General</c:formatCode>
                <c:ptCount val="31"/>
                <c:pt idx="0">
                  <c:v>-22.107748812505367</c:v>
                </c:pt>
                <c:pt idx="1">
                  <c:v>-22.239079051285422</c:v>
                </c:pt>
                <c:pt idx="2">
                  <c:v>-22.363819370983943</c:v>
                </c:pt>
                <c:pt idx="3">
                  <c:v>-22.481932808352092</c:v>
                </c:pt>
                <c:pt idx="4">
                  <c:v>-22.593384363829291</c:v>
                </c:pt>
                <c:pt idx="5">
                  <c:v>-22.698141011914302</c:v>
                </c:pt>
                <c:pt idx="6">
                  <c:v>-22.79617171095148</c:v>
                </c:pt>
                <c:pt idx="7">
                  <c:v>-22.887447412329028</c:v>
                </c:pt>
                <c:pt idx="8">
                  <c:v>-22.971941069086746</c:v>
                </c:pt>
                <c:pt idx="9">
                  <c:v>-23.049627643930584</c:v>
                </c:pt>
                <c:pt idx="10">
                  <c:v>-23.120484116651824</c:v>
                </c:pt>
                <c:pt idx="11">
                  <c:v>-23.18448949094838</c:v>
                </c:pt>
                <c:pt idx="12">
                  <c:v>-23.241624800646516</c:v>
                </c:pt>
                <c:pt idx="13">
                  <c:v>-23.291873115320865</c:v>
                </c:pt>
                <c:pt idx="14">
                  <c:v>-23.335219545311357</c:v>
                </c:pt>
                <c:pt idx="15">
                  <c:v>-23.371651246135286</c:v>
                </c:pt>
                <c:pt idx="16">
                  <c:v>-23.401157422293444</c:v>
                </c:pt>
                <c:pt idx="17">
                  <c:v>-23.423729330469037</c:v>
                </c:pt>
                <c:pt idx="18">
                  <c:v>-23.439360282118528</c:v>
                </c:pt>
                <c:pt idx="19">
                  <c:v>-23.448045645453604</c:v>
                </c:pt>
                <c:pt idx="20">
                  <c:v>-23.449782846813658</c:v>
                </c:pt>
                <c:pt idx="21">
                  <c:v>-23.444571371428442</c:v>
                </c:pt>
                <c:pt idx="22">
                  <c:v>-23.432412763570579</c:v>
                </c:pt>
                <c:pt idx="23">
                  <c:v>-23.413310626097985</c:v>
                </c:pt>
                <c:pt idx="24">
                  <c:v>-23.387270619386246</c:v>
                </c:pt>
                <c:pt idx="25">
                  <c:v>-23.354300459651352</c:v>
                </c:pt>
                <c:pt idx="26">
                  <c:v>-23.314409916663177</c:v>
                </c:pt>
                <c:pt idx="27">
                  <c:v>-23.26761081085051</c:v>
                </c:pt>
                <c:pt idx="28">
                  <c:v>-23.213917009798422</c:v>
                </c:pt>
                <c:pt idx="29">
                  <c:v>-23.153344424138975</c:v>
                </c:pt>
                <c:pt idx="30">
                  <c:v>-23.085911002836561</c:v>
                </c:pt>
              </c:numCache>
            </c:numRef>
          </c:xVal>
          <c:yVal>
            <c:numRef>
              <c:f>Sheet2!$J$337:$J$367</c:f>
              <c:numCache>
                <c:formatCode>General</c:formatCode>
                <c:ptCount val="31"/>
                <c:pt idx="0">
                  <c:v>1.8395117219018089</c:v>
                </c:pt>
                <c:pt idx="1">
                  <c:v>1.8463148786930812</c:v>
                </c:pt>
                <c:pt idx="2">
                  <c:v>1.8528353715799144</c:v>
                </c:pt>
                <c:pt idx="3">
                  <c:v>1.8590629396144216</c:v>
                </c:pt>
                <c:pt idx="4">
                  <c:v>1.8649876136355958</c:v>
                </c:pt>
                <c:pt idx="5">
                  <c:v>1.8705997546799591</c:v>
                </c:pt>
                <c:pt idx="6">
                  <c:v>1.8758900920761208</c:v>
                </c:pt>
                <c:pt idx="7">
                  <c:v>1.8808497609609514</c:v>
                </c:pt>
                <c:pt idx="8">
                  <c:v>1.8854703389497298</c:v>
                </c:pt>
                <c:pt idx="9">
                  <c:v>1.8897438816901673</c:v>
                </c:pt>
                <c:pt idx="10">
                  <c:v>1.8936629570306485</c:v>
                </c:pt>
                <c:pt idx="11">
                  <c:v>1.8972206775366427</c:v>
                </c:pt>
                <c:pt idx="12">
                  <c:v>1.9004107310960057</c:v>
                </c:pt>
                <c:pt idx="13">
                  <c:v>1.9032274093638581</c:v>
                </c:pt>
                <c:pt idx="14">
                  <c:v>1.9056656338108857</c:v>
                </c:pt>
                <c:pt idx="15">
                  <c:v>1.9077209791551182</c:v>
                </c:pt>
                <c:pt idx="16">
                  <c:v>1.9093896939764095</c:v>
                </c:pt>
                <c:pt idx="17">
                  <c:v>1.9106687183347197</c:v>
                </c:pt>
                <c:pt idx="18">
                  <c:v>1.9115556982376658</c:v>
                </c:pt>
                <c:pt idx="19">
                  <c:v>1.9120489968293073</c:v>
                </c:pt>
                <c:pt idx="20">
                  <c:v>1.912147702200482</c:v>
                </c:pt>
                <c:pt idx="21">
                  <c:v>1.9118516317507457</c:v>
                </c:pt>
                <c:pt idx="22">
                  <c:v>1.9111613330627222</c:v>
                </c:pt>
                <c:pt idx="23">
                  <c:v>1.9100780812810123</c:v>
                </c:pt>
                <c:pt idx="24">
                  <c:v>1.9086038730192174</c:v>
                </c:pt>
                <c:pt idx="25">
                  <c:v>1.9067414168497463</c:v>
                </c:pt>
                <c:pt idx="26">
                  <c:v>1.9044941204613768</c:v>
                </c:pt>
                <c:pt idx="27">
                  <c:v>1.9018660745986335</c:v>
                </c:pt>
                <c:pt idx="28">
                  <c:v>1.8988620339245139</c:v>
                </c:pt>
                <c:pt idx="29">
                  <c:v>1.8954873949735629</c:v>
                </c:pt>
                <c:pt idx="30">
                  <c:v>1.8917481713854756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79584"/>
        <c:axId val="84193664"/>
      </c:scatterChart>
      <c:valAx>
        <c:axId val="8417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193664"/>
        <c:crosses val="autoZero"/>
        <c:crossBetween val="midCat"/>
      </c:valAx>
      <c:valAx>
        <c:axId val="84193664"/>
        <c:scaling>
          <c:orientation val="minMax"/>
          <c:min val="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79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Rb vs. Declination</a:t>
            </a:r>
            <a:r>
              <a:rPr lang="en-US" baseline="0"/>
              <a:t> Angle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2"/>
          <c:order val="12"/>
          <c:tx>
            <c:v>January</c:v>
          </c:tx>
          <c:marker>
            <c:symbol val="none"/>
          </c:marker>
          <c:xVal>
            <c:numRef>
              <c:f>Sheet2!$E$3:$E$33</c:f>
              <c:numCache>
                <c:formatCode>General</c:formatCode>
                <c:ptCount val="31"/>
                <c:pt idx="0">
                  <c:v>-23.011636727869238</c:v>
                </c:pt>
                <c:pt idx="1">
                  <c:v>-22.930543608307655</c:v>
                </c:pt>
                <c:pt idx="2">
                  <c:v>-22.842655673793256</c:v>
                </c:pt>
                <c:pt idx="3">
                  <c:v>-22.747998967417839</c:v>
                </c:pt>
                <c:pt idx="4">
                  <c:v>-22.646601538006344</c:v>
                </c:pt>
                <c:pt idx="5">
                  <c:v>-22.538493431805453</c:v>
                </c:pt>
                <c:pt idx="6">
                  <c:v>-22.423706683580182</c:v>
                </c:pt>
                <c:pt idx="7">
                  <c:v>-22.302275307121352</c:v>
                </c:pt>
                <c:pt idx="8">
                  <c:v>-22.1742352851665</c:v>
                </c:pt>
                <c:pt idx="9">
                  <c:v>-22.039624558737451</c:v>
                </c:pt>
                <c:pt idx="10">
                  <c:v>-21.898483015897604</c:v>
                </c:pt>
                <c:pt idx="11">
                  <c:v>-21.750852479932156</c:v>
                </c:pt>
                <c:pt idx="12">
                  <c:v>-21.596776696955082</c:v>
                </c:pt>
                <c:pt idx="13">
                  <c:v>-21.436301322946075</c:v>
                </c:pt>
                <c:pt idx="14">
                  <c:v>-21.269473910221816</c:v>
                </c:pt>
                <c:pt idx="15">
                  <c:v>-21.096343893345107</c:v>
                </c:pt>
                <c:pt idx="16">
                  <c:v>-20.916962574476418</c:v>
                </c:pt>
                <c:pt idx="17">
                  <c:v>-20.73138310817188</c:v>
                </c:pt>
                <c:pt idx="18">
                  <c:v>-20.539660485632506</c:v>
                </c:pt>
                <c:pt idx="19">
                  <c:v>-20.341851518409051</c:v>
                </c:pt>
                <c:pt idx="20">
                  <c:v>-20.13801482156758</c:v>
                </c:pt>
                <c:pt idx="21">
                  <c:v>-19.928210796320524</c:v>
                </c:pt>
                <c:pt idx="22">
                  <c:v>-19.712501612128516</c:v>
                </c:pt>
                <c:pt idx="23">
                  <c:v>-19.490951188278192</c:v>
                </c:pt>
                <c:pt idx="24">
                  <c:v>-19.26362517494162</c:v>
                </c:pt>
                <c:pt idx="25">
                  <c:v>-19.030590933722618</c:v>
                </c:pt>
                <c:pt idx="26">
                  <c:v>-18.791917517696174</c:v>
                </c:pt>
                <c:pt idx="27">
                  <c:v>-18.547675650946431</c:v>
                </c:pt>
                <c:pt idx="28">
                  <c:v>-18.297937707609698</c:v>
                </c:pt>
                <c:pt idx="29">
                  <c:v>-18.042777690428334</c:v>
                </c:pt>
                <c:pt idx="30">
                  <c:v>-17.782271208822291</c:v>
                </c:pt>
              </c:numCache>
            </c:numRef>
          </c:xVal>
          <c:yVal>
            <c:numRef>
              <c:f>Sheet2!$K$3:$K$33</c:f>
              <c:numCache>
                <c:formatCode>General</c:formatCode>
                <c:ptCount val="31"/>
                <c:pt idx="0">
                  <c:v>1.6051784733082919</c:v>
                </c:pt>
                <c:pt idx="1">
                  <c:v>1.6029019954879218</c:v>
                </c:pt>
                <c:pt idx="2">
                  <c:v>1.6004451132720399</c:v>
                </c:pt>
                <c:pt idx="3">
                  <c:v>1.5978109535249718</c:v>
                </c:pt>
                <c:pt idx="4">
                  <c:v>1.5950028357712998</c:v>
                </c:pt>
                <c:pt idx="5">
                  <c:v>1.5920242614016056</c:v>
                </c:pt>
                <c:pt idx="6">
                  <c:v>1.5888789024678216</c:v>
                </c:pt>
                <c:pt idx="7">
                  <c:v>1.5855705901335444</c:v>
                </c:pt>
                <c:pt idx="8">
                  <c:v>1.5821033028450298</c:v>
                </c:pt>
                <c:pt idx="9">
                  <c:v>1.5784811542884447</c:v>
                </c:pt>
                <c:pt idx="10">
                  <c:v>1.5747083811982199</c:v>
                </c:pt>
                <c:pt idx="11">
                  <c:v>1.5707893310801455</c:v>
                </c:pt>
                <c:pt idx="12">
                  <c:v>1.5667284499111327</c:v>
                </c:pt>
                <c:pt idx="13">
                  <c:v>1.5625302698754302</c:v>
                </c:pt>
                <c:pt idx="14">
                  <c:v>1.5581993971945507</c:v>
                </c:pt>
                <c:pt idx="15">
                  <c:v>1.55374050010526</c:v>
                </c:pt>
                <c:pt idx="16">
                  <c:v>1.5491582970367928</c:v>
                </c:pt>
                <c:pt idx="17">
                  <c:v>1.5444575450349949</c:v>
                </c:pt>
                <c:pt idx="18">
                  <c:v>1.5396430284774352</c:v>
                </c:pt>
                <c:pt idx="19">
                  <c:v>1.5347195481196958</c:v>
                </c:pt>
                <c:pt idx="20">
                  <c:v>1.5296919105091147</c:v>
                </c:pt>
                <c:pt idx="21">
                  <c:v>1.5245649177982308</c:v>
                </c:pt>
                <c:pt idx="22">
                  <c:v>1.5193433579861686</c:v>
                </c:pt>
                <c:pt idx="23">
                  <c:v>1.5140319956121417</c:v>
                </c:pt>
                <c:pt idx="24">
                  <c:v>1.5086355629213262</c:v>
                </c:pt>
                <c:pt idx="25">
                  <c:v>1.5031587515194262</c:v>
                </c:pt>
                <c:pt idx="26">
                  <c:v>1.4976062045285263</c:v>
                </c:pt>
                <c:pt idx="27">
                  <c:v>1.4919825092531716</c:v>
                </c:pt>
                <c:pt idx="28">
                  <c:v>1.4862921903621804</c:v>
                </c:pt>
                <c:pt idx="29">
                  <c:v>1.480539703588412</c:v>
                </c:pt>
                <c:pt idx="30">
                  <c:v>1.4747294299456641</c:v>
                </c:pt>
              </c:numCache>
            </c:numRef>
          </c:yVal>
          <c:smooth val="1"/>
        </c:ser>
        <c:ser>
          <c:idx val="13"/>
          <c:order val="13"/>
          <c:tx>
            <c:v>February</c:v>
          </c:tx>
          <c:marker>
            <c:symbol val="none"/>
          </c:marker>
          <c:xVal>
            <c:numRef>
              <c:f>Sheet2!$E$34:$E$61</c:f>
              <c:numCache>
                <c:formatCode>General</c:formatCode>
                <c:ptCount val="28"/>
                <c:pt idx="0">
                  <c:v>-17.516495456484215</c:v>
                </c:pt>
                <c:pt idx="1">
                  <c:v>-17.245529188505468</c:v>
                </c:pt>
                <c:pt idx="2">
                  <c:v>-16.969452698039142</c:v>
                </c:pt>
                <c:pt idx="3">
                  <c:v>-16.688347792507624</c:v>
                </c:pt>
                <c:pt idx="4">
                  <c:v>-16.402297769361123</c:v>
                </c:pt>
                <c:pt idx="5">
                  <c:v>-16.111387391395002</c:v>
                </c:pt>
                <c:pt idx="6">
                  <c:v>-15.815702861632575</c:v>
                </c:pt>
                <c:pt idx="7">
                  <c:v>-15.515331797781426</c:v>
                </c:pt>
                <c:pt idx="8">
                  <c:v>-15.210363206270307</c:v>
                </c:pt>
                <c:pt idx="9">
                  <c:v>-14.900887455874663</c:v>
                </c:pt>
                <c:pt idx="10">
                  <c:v>-14.586996250938338</c:v>
                </c:pt>
                <c:pt idx="11">
                  <c:v>-14.268782604199714</c:v>
                </c:pt>
                <c:pt idx="12">
                  <c:v>-13.946340809229898</c:v>
                </c:pt>
                <c:pt idx="13">
                  <c:v>-13.619766412491639</c:v>
                </c:pt>
                <c:pt idx="14">
                  <c:v>-13.289156185026711</c:v>
                </c:pt>
                <c:pt idx="15">
                  <c:v>-12.954608093780696</c:v>
                </c:pt>
                <c:pt idx="16">
                  <c:v>-12.616221272573116</c:v>
                </c:pt>
                <c:pt idx="17">
                  <c:v>-12.274095992722152</c:v>
                </c:pt>
                <c:pt idx="18">
                  <c:v>-11.928333633331844</c:v>
                </c:pt>
                <c:pt idx="19">
                  <c:v>-11.579036651251469</c:v>
                </c:pt>
                <c:pt idx="20">
                  <c:v>-11.226308550715235</c:v>
                </c:pt>
                <c:pt idx="21">
                  <c:v>-10.87025385267186</c:v>
                </c:pt>
                <c:pt idx="22">
                  <c:v>-10.51097806381263</c:v>
                </c:pt>
                <c:pt idx="23">
                  <c:v>-10.148587645307623</c:v>
                </c:pt>
                <c:pt idx="24">
                  <c:v>-9.7831899812588325</c:v>
                </c:pt>
                <c:pt idx="25">
                  <c:v>-9.4148933468800831</c:v>
                </c:pt>
                <c:pt idx="26">
                  <c:v>-9.0438068764125745</c:v>
                </c:pt>
                <c:pt idx="27">
                  <c:v>-8.6700405307862862</c:v>
                </c:pt>
              </c:numCache>
            </c:numRef>
          </c:xVal>
          <c:yVal>
            <c:numRef>
              <c:f>Sheet2!$K$34:$K$61</c:f>
              <c:numCache>
                <c:formatCode>General</c:formatCode>
                <c:ptCount val="28"/>
                <c:pt idx="0">
                  <c:v>1.4688656704589949</c:v>
                </c:pt>
                <c:pt idx="1">
                  <c:v>1.4629526414021818</c:v>
                </c:pt>
                <c:pt idx="2">
                  <c:v>1.4569944700335908</c:v>
                </c:pt>
                <c:pt idx="3">
                  <c:v>1.4509951908196097</c:v>
                </c:pt>
                <c:pt idx="4">
                  <c:v>1.4449587421328303</c:v>
                </c:pt>
                <c:pt idx="5">
                  <c:v>1.4388889634105169</c:v>
                </c:pt>
                <c:pt idx="6">
                  <c:v>1.4327895927573806</c:v>
                </c:pt>
                <c:pt idx="7">
                  <c:v>1.4266642649754693</c:v>
                </c:pt>
                <c:pt idx="8">
                  <c:v>1.4205165100029207</c:v>
                </c:pt>
                <c:pt idx="9">
                  <c:v>1.4143497517425088</c:v>
                </c:pt>
                <c:pt idx="10">
                  <c:v>1.4081673072602574</c:v>
                </c:pt>
                <c:pt idx="11">
                  <c:v>1.4019723863339455</c:v>
                </c:pt>
                <c:pt idx="12">
                  <c:v>1.39576809133102</c:v>
                </c:pt>
                <c:pt idx="13">
                  <c:v>1.3895574173953094</c:v>
                </c:pt>
                <c:pt idx="14">
                  <c:v>1.3833432529219134</c:v>
                </c:pt>
                <c:pt idx="15">
                  <c:v>1.3771283802997949</c:v>
                </c:pt>
                <c:pt idx="16">
                  <c:v>1.3709154769018341</c:v>
                </c:pt>
                <c:pt idx="17">
                  <c:v>1.3647071163024671</c:v>
                </c:pt>
                <c:pt idx="18">
                  <c:v>1.3585057697034526</c:v>
                </c:pt>
                <c:pt idx="19">
                  <c:v>1.3523138075488645</c:v>
                </c:pt>
                <c:pt idx="20">
                  <c:v>1.3461335013109588</c:v>
                </c:pt>
                <c:pt idx="21">
                  <c:v>1.3399670254292333</c:v>
                </c:pt>
                <c:pt idx="22">
                  <c:v>1.3338164593856789</c:v>
                </c:pt>
                <c:pt idx="23">
                  <c:v>1.3276837898999529</c:v>
                </c:pt>
                <c:pt idx="24">
                  <c:v>1.3215709132289521</c:v>
                </c:pt>
                <c:pt idx="25">
                  <c:v>1.3154796375560494</c:v>
                </c:pt>
                <c:pt idx="26">
                  <c:v>1.3094116854560347</c:v>
                </c:pt>
                <c:pt idx="27">
                  <c:v>1.3033686964226061</c:v>
                </c:pt>
              </c:numCache>
            </c:numRef>
          </c:yVal>
          <c:smooth val="1"/>
        </c:ser>
        <c:ser>
          <c:idx val="14"/>
          <c:order val="14"/>
          <c:tx>
            <c:v>March</c:v>
          </c:tx>
          <c:marker>
            <c:symbol val="none"/>
          </c:marker>
          <c:xVal>
            <c:numRef>
              <c:f>Sheet2!$E$62:$E$92</c:f>
              <c:numCache>
                <c:formatCode>General</c:formatCode>
                <c:ptCount val="31"/>
                <c:pt idx="0">
                  <c:v>-8.2937050650359065</c:v>
                </c:pt>
                <c:pt idx="1">
                  <c:v>-7.9149119954819609</c:v>
                </c:pt>
                <c:pt idx="2">
                  <c:v>-7.5337735666859427</c:v>
                </c:pt>
                <c:pt idx="3">
                  <c:v>-7.1504027181899863</c:v>
                </c:pt>
                <c:pt idx="4">
                  <c:v>-6.7649130510502804</c:v>
                </c:pt>
                <c:pt idx="5">
                  <c:v>-6.3774187941747869</c:v>
                </c:pt>
                <c:pt idx="6">
                  <c:v>-5.9880347704745702</c:v>
                </c:pt>
                <c:pt idx="7">
                  <c:v>-5.5968763628395264</c:v>
                </c:pt>
                <c:pt idx="8">
                  <c:v>-5.2040594799476692</c:v>
                </c:pt>
                <c:pt idx="9">
                  <c:v>-4.8097005219191216</c:v>
                </c:pt>
                <c:pt idx="10">
                  <c:v>-4.4139163458240693</c:v>
                </c:pt>
                <c:pt idx="11">
                  <c:v>-4.0168242310556543</c:v>
                </c:pt>
                <c:pt idx="12">
                  <c:v>-3.6185418445773894</c:v>
                </c:pt>
                <c:pt idx="13">
                  <c:v>-3.219187206056068</c:v>
                </c:pt>
                <c:pt idx="14">
                  <c:v>-2.818878652889822</c:v>
                </c:pt>
                <c:pt idx="15">
                  <c:v>-2.4177348051423611</c:v>
                </c:pt>
                <c:pt idx="16">
                  <c:v>-2.0158745303931043</c:v>
                </c:pt>
                <c:pt idx="17">
                  <c:v>-1.6134169085143981</c:v>
                </c:pt>
                <c:pt idx="18">
                  <c:v>-1.2104811963852897</c:v>
                </c:pt>
                <c:pt idx="19">
                  <c:v>-0.8071867925533891</c:v>
                </c:pt>
                <c:pt idx="20">
                  <c:v>-0.40365320185431652</c:v>
                </c:pt>
                <c:pt idx="21">
                  <c:v>-5.7459462535214278E-15</c:v>
                </c:pt>
                <c:pt idx="22">
                  <c:v>0.40365320185430503</c:v>
                </c:pt>
                <c:pt idx="23">
                  <c:v>0.80718679255337766</c:v>
                </c:pt>
                <c:pt idx="24">
                  <c:v>1.2104811963852782</c:v>
                </c:pt>
                <c:pt idx="25">
                  <c:v>1.6134169085144077</c:v>
                </c:pt>
                <c:pt idx="26">
                  <c:v>2.0158745303931136</c:v>
                </c:pt>
                <c:pt idx="27">
                  <c:v>2.4177348051423495</c:v>
                </c:pt>
                <c:pt idx="28">
                  <c:v>2.8188786528898104</c:v>
                </c:pt>
                <c:pt idx="29">
                  <c:v>3.2191872060560569</c:v>
                </c:pt>
                <c:pt idx="30">
                  <c:v>3.6185418445773783</c:v>
                </c:pt>
              </c:numCache>
            </c:numRef>
          </c:xVal>
          <c:yVal>
            <c:numRef>
              <c:f>Sheet2!$K$62:$K$92</c:f>
              <c:numCache>
                <c:formatCode>General</c:formatCode>
                <c:ptCount val="31"/>
                <c:pt idx="0">
                  <c:v>1.2973522294460251</c:v>
                </c:pt>
                <c:pt idx="1">
                  <c:v>1.2913637656293724</c:v>
                </c:pt>
                <c:pt idx="2">
                  <c:v>1.2854047108325735</c:v>
                </c:pt>
                <c:pt idx="3">
                  <c:v>1.2794763983341659</c:v>
                </c:pt>
                <c:pt idx="4">
                  <c:v>1.2735800915014834</c:v>
                </c:pt>
                <c:pt idx="5">
                  <c:v>1.2677169864606841</c:v>
                </c:pt>
                <c:pt idx="6">
                  <c:v>1.2618882147587211</c:v>
                </c:pt>
                <c:pt idx="7">
                  <c:v>1.2560948460100483</c:v>
                </c:pt>
                <c:pt idx="8">
                  <c:v>1.2503378905214682</c:v>
                </c:pt>
                <c:pt idx="9">
                  <c:v>1.2446183018891772</c:v>
                </c:pt>
                <c:pt idx="10">
                  <c:v>1.2389369795626106</c:v>
                </c:pt>
                <c:pt idx="11">
                  <c:v>1.2332947713702789</c:v>
                </c:pt>
                <c:pt idx="12">
                  <c:v>1.2276924760032772</c:v>
                </c:pt>
                <c:pt idx="13">
                  <c:v>1.2221308454526727</c:v>
                </c:pt>
                <c:pt idx="14">
                  <c:v>1.2166105873974105</c:v>
                </c:pt>
                <c:pt idx="15">
                  <c:v>1.2111323675398356</c:v>
                </c:pt>
                <c:pt idx="16">
                  <c:v>1.2056968118863065</c:v>
                </c:pt>
                <c:pt idx="17">
                  <c:v>1.2003045089707791</c:v>
                </c:pt>
                <c:pt idx="18">
                  <c:v>1.1949560120195499</c:v>
                </c:pt>
                <c:pt idx="19">
                  <c:v>1.1896518410557158</c:v>
                </c:pt>
                <c:pt idx="20">
                  <c:v>1.1843924849421485</c:v>
                </c:pt>
                <c:pt idx="21">
                  <c:v>1.1791784033620965</c:v>
                </c:pt>
                <c:pt idx="22">
                  <c:v>1.1740100287367445</c:v>
                </c:pt>
                <c:pt idx="23">
                  <c:v>1.1688877680792995</c:v>
                </c:pt>
                <c:pt idx="24">
                  <c:v>1.1638120047853686</c:v>
                </c:pt>
                <c:pt idx="25">
                  <c:v>1.1587831003595741</c:v>
                </c:pt>
                <c:pt idx="26">
                  <c:v>1.1538013960785274</c:v>
                </c:pt>
                <c:pt idx="27">
                  <c:v>1.1488672145904091</c:v>
                </c:pt>
                <c:pt idx="28">
                  <c:v>1.1439808614515528</c:v>
                </c:pt>
                <c:pt idx="29">
                  <c:v>1.1391426266005313</c:v>
                </c:pt>
                <c:pt idx="30">
                  <c:v>1.134352785770349</c:v>
                </c:pt>
              </c:numCache>
            </c:numRef>
          </c:yVal>
          <c:smooth val="1"/>
        </c:ser>
        <c:ser>
          <c:idx val="15"/>
          <c:order val="15"/>
          <c:tx>
            <c:v>April</c:v>
          </c:tx>
          <c:marker>
            <c:symbol val="none"/>
          </c:marker>
          <c:xVal>
            <c:numRef>
              <c:f>Sheet2!$E$93:$E$122</c:f>
              <c:numCache>
                <c:formatCode>General</c:formatCode>
                <c:ptCount val="30"/>
                <c:pt idx="0">
                  <c:v>4.0168242310556428</c:v>
                </c:pt>
                <c:pt idx="1">
                  <c:v>4.4139163458240587</c:v>
                </c:pt>
                <c:pt idx="2">
                  <c:v>4.80970052191911</c:v>
                </c:pt>
                <c:pt idx="3">
                  <c:v>5.2040594799476789</c:v>
                </c:pt>
                <c:pt idx="4">
                  <c:v>5.5968763628395362</c:v>
                </c:pt>
                <c:pt idx="5">
                  <c:v>5.9880347704745791</c:v>
                </c:pt>
                <c:pt idx="6">
                  <c:v>6.3774187941747771</c:v>
                </c:pt>
                <c:pt idx="7">
                  <c:v>6.7649130510502697</c:v>
                </c:pt>
                <c:pt idx="8">
                  <c:v>7.1504027181899756</c:v>
                </c:pt>
                <c:pt idx="9">
                  <c:v>7.5337735666859329</c:v>
                </c:pt>
                <c:pt idx="10">
                  <c:v>7.9149119954819485</c:v>
                </c:pt>
                <c:pt idx="11">
                  <c:v>8.2937050650358941</c:v>
                </c:pt>
                <c:pt idx="12">
                  <c:v>8.6700405307862933</c:v>
                </c:pt>
                <c:pt idx="13">
                  <c:v>9.0438068764125834</c:v>
                </c:pt>
                <c:pt idx="14">
                  <c:v>9.4148933468800724</c:v>
                </c:pt>
                <c:pt idx="15">
                  <c:v>9.7831899812588219</c:v>
                </c:pt>
                <c:pt idx="16">
                  <c:v>10.148587645307613</c:v>
                </c:pt>
                <c:pt idx="17">
                  <c:v>10.510978063812619</c:v>
                </c:pt>
                <c:pt idx="18">
                  <c:v>10.870253852671851</c:v>
                </c:pt>
                <c:pt idx="19">
                  <c:v>11.226308550715224</c:v>
                </c:pt>
                <c:pt idx="20">
                  <c:v>11.57903665125146</c:v>
                </c:pt>
                <c:pt idx="21">
                  <c:v>11.928333633331851</c:v>
                </c:pt>
                <c:pt idx="22">
                  <c:v>12.274095992722161</c:v>
                </c:pt>
                <c:pt idx="23">
                  <c:v>12.616221272573123</c:v>
                </c:pt>
                <c:pt idx="24">
                  <c:v>12.954608093780685</c:v>
                </c:pt>
                <c:pt idx="25">
                  <c:v>13.2891561850267</c:v>
                </c:pt>
                <c:pt idx="26">
                  <c:v>13.61976641249163</c:v>
                </c:pt>
                <c:pt idx="27">
                  <c:v>13.94634080922989</c:v>
                </c:pt>
                <c:pt idx="28">
                  <c:v>14.268782604199703</c:v>
                </c:pt>
                <c:pt idx="29">
                  <c:v>14.586996250938329</c:v>
                </c:pt>
              </c:numCache>
            </c:numRef>
          </c:xVal>
          <c:yVal>
            <c:numRef>
              <c:f>Sheet2!$K$93:$K$122</c:f>
              <c:numCache>
                <c:formatCode>General</c:formatCode>
                <c:ptCount val="30"/>
                <c:pt idx="0">
                  <c:v>1.1296116018394284</c:v>
                </c:pt>
                <c:pt idx="1">
                  <c:v>1.1249193261221595</c:v>
                </c:pt>
                <c:pt idx="2">
                  <c:v>1.1202761995998347</c:v>
                </c:pt>
                <c:pt idx="3">
                  <c:v>1.1156824540928583</c:v>
                </c:pt>
                <c:pt idx="4">
                  <c:v>1.1111383133751511</c:v>
                </c:pt>
                <c:pt idx="5">
                  <c:v>1.1066439942317172</c:v>
                </c:pt>
                <c:pt idx="6">
                  <c:v>1.1021997074603636</c:v>
                </c:pt>
                <c:pt idx="7">
                  <c:v>1.0978056588185894</c:v>
                </c:pt>
                <c:pt idx="8">
                  <c:v>1.0934620499166714</c:v>
                </c:pt>
                <c:pt idx="9">
                  <c:v>1.0891690790579938</c:v>
                </c:pt>
                <c:pt idx="10">
                  <c:v>1.0849269420276659</c:v>
                </c:pt>
                <c:pt idx="11">
                  <c:v>1.0807358328304879</c:v>
                </c:pt>
                <c:pt idx="12">
                  <c:v>1.0765959443793081</c:v>
                </c:pt>
                <c:pt idx="13">
                  <c:v>1.072507469134832</c:v>
                </c:pt>
                <c:pt idx="14">
                  <c:v>1.0684705996979185</c:v>
                </c:pt>
                <c:pt idx="15">
                  <c:v>1.0644855293554132</c:v>
                </c:pt>
                <c:pt idx="16">
                  <c:v>1.0605524525805381</c:v>
                </c:pt>
                <c:pt idx="17">
                  <c:v>1.0566715654888754</c:v>
                </c:pt>
                <c:pt idx="18">
                  <c:v>1.0528430662509454</c:v>
                </c:pt>
                <c:pt idx="19">
                  <c:v>1.0490671554623983</c:v>
                </c:pt>
                <c:pt idx="20">
                  <c:v>1.0453440364728068</c:v>
                </c:pt>
                <c:pt idx="21">
                  <c:v>1.0416739156740584</c:v>
                </c:pt>
                <c:pt idx="22">
                  <c:v>1.0380570027493246</c:v>
                </c:pt>
                <c:pt idx="23">
                  <c:v>1.034493510883586</c:v>
                </c:pt>
                <c:pt idx="24">
                  <c:v>1.0309836569366881</c:v>
                </c:pt>
                <c:pt idx="25">
                  <c:v>1.0275276615798963</c:v>
                </c:pt>
                <c:pt idx="26">
                  <c:v>1.0241257493969136</c:v>
                </c:pt>
                <c:pt idx="27">
                  <c:v>1.0207781489503376</c:v>
                </c:pt>
                <c:pt idx="28">
                  <c:v>1.0174850928145158</c:v>
                </c:pt>
                <c:pt idx="29">
                  <c:v>1.0142468175757835</c:v>
                </c:pt>
              </c:numCache>
            </c:numRef>
          </c:yVal>
          <c:smooth val="1"/>
        </c:ser>
        <c:ser>
          <c:idx val="16"/>
          <c:order val="16"/>
          <c:tx>
            <c:v>May</c:v>
          </c:tx>
          <c:marker>
            <c:symbol val="none"/>
          </c:marker>
          <c:xVal>
            <c:numRef>
              <c:f>Sheet2!$E$123:$E$153</c:f>
              <c:numCache>
                <c:formatCode>General</c:formatCode>
                <c:ptCount val="31"/>
                <c:pt idx="0">
                  <c:v>14.90088745587467</c:v>
                </c:pt>
                <c:pt idx="1">
                  <c:v>15.210363206270316</c:v>
                </c:pt>
                <c:pt idx="2">
                  <c:v>15.515331797781432</c:v>
                </c:pt>
                <c:pt idx="3">
                  <c:v>15.815702861632568</c:v>
                </c:pt>
                <c:pt idx="4">
                  <c:v>16.111387391394995</c:v>
                </c:pt>
                <c:pt idx="5">
                  <c:v>16.402297769361116</c:v>
                </c:pt>
                <c:pt idx="6">
                  <c:v>16.688347792507614</c:v>
                </c:pt>
                <c:pt idx="7">
                  <c:v>16.969452698039134</c:v>
                </c:pt>
                <c:pt idx="8">
                  <c:v>17.245529188505458</c:v>
                </c:pt>
                <c:pt idx="9">
                  <c:v>17.516495456484222</c:v>
                </c:pt>
                <c:pt idx="10">
                  <c:v>17.782271208822298</c:v>
                </c:pt>
                <c:pt idx="11">
                  <c:v>18.042777690428341</c:v>
                </c:pt>
                <c:pt idx="12">
                  <c:v>18.297937707609691</c:v>
                </c:pt>
                <c:pt idx="13">
                  <c:v>18.547675650946424</c:v>
                </c:pt>
                <c:pt idx="14">
                  <c:v>18.791917517696167</c:v>
                </c:pt>
                <c:pt idx="15">
                  <c:v>19.03059093372261</c:v>
                </c:pt>
                <c:pt idx="16">
                  <c:v>19.263625174941613</c:v>
                </c:pt>
                <c:pt idx="17">
                  <c:v>19.490951188278189</c:v>
                </c:pt>
                <c:pt idx="18">
                  <c:v>19.71250161212852</c:v>
                </c:pt>
                <c:pt idx="19">
                  <c:v>19.928210796320528</c:v>
                </c:pt>
                <c:pt idx="20">
                  <c:v>20.138014821567584</c:v>
                </c:pt>
                <c:pt idx="21">
                  <c:v>20.341851518409044</c:v>
                </c:pt>
                <c:pt idx="22">
                  <c:v>20.539660485632499</c:v>
                </c:pt>
                <c:pt idx="23">
                  <c:v>20.731383108171872</c:v>
                </c:pt>
                <c:pt idx="24">
                  <c:v>20.916962574476411</c:v>
                </c:pt>
                <c:pt idx="25">
                  <c:v>21.0963438933451</c:v>
                </c:pt>
                <c:pt idx="26">
                  <c:v>21.269473910221812</c:v>
                </c:pt>
                <c:pt idx="27">
                  <c:v>21.436301322946079</c:v>
                </c:pt>
                <c:pt idx="28">
                  <c:v>21.596776696955086</c:v>
                </c:pt>
                <c:pt idx="29">
                  <c:v>21.75085247993216</c:v>
                </c:pt>
                <c:pt idx="30">
                  <c:v>21.898483015897597</c:v>
                </c:pt>
              </c:numCache>
            </c:numRef>
          </c:xVal>
          <c:yVal>
            <c:numRef>
              <c:f>Sheet2!$K$123:$K$153</c:f>
              <c:numCache>
                <c:formatCode>General</c:formatCode>
                <c:ptCount val="31"/>
                <c:pt idx="0">
                  <c:v>1.0110635638010497</c:v>
                </c:pt>
                <c:pt idx="1">
                  <c:v>1.0079355759757314</c:v>
                </c:pt>
                <c:pt idx="2">
                  <c:v>1.0048631024120156</c:v>
                </c:pt>
                <c:pt idx="3">
                  <c:v>1.0018463951284682</c:v>
                </c:pt>
                <c:pt idx="4">
                  <c:v>0.99888570970199753</c:v>
                </c:pt>
                <c:pt idx="5">
                  <c:v>0.99598130509321237</c:v>
                </c:pt>
                <c:pt idx="6">
                  <c:v>0.9931334434462169</c:v>
                </c:pt>
                <c:pt idx="7">
                  <c:v>0.99034238986391399</c:v>
                </c:pt>
                <c:pt idx="8">
                  <c:v>0.98760841215989548</c:v>
                </c:pt>
                <c:pt idx="9">
                  <c:v>0.98493178058802777</c:v>
                </c:pt>
                <c:pt idx="10">
                  <c:v>0.98231276755085617</c:v>
                </c:pt>
                <c:pt idx="11">
                  <c:v>0.97975164728797459</c:v>
                </c:pt>
                <c:pt idx="12">
                  <c:v>0.97724869554553007</c:v>
                </c:pt>
                <c:pt idx="13">
                  <c:v>0.97480418922805279</c:v>
                </c:pt>
                <c:pt idx="14">
                  <c:v>0.9724184060338279</c:v>
                </c:pt>
                <c:pt idx="15">
                  <c:v>0.97009162407504468</c:v>
                </c:pt>
                <c:pt idx="16">
                  <c:v>0.96782412148398334</c:v>
                </c:pt>
                <c:pt idx="17">
                  <c:v>0.96561617600652117</c:v>
                </c:pt>
                <c:pt idx="18">
                  <c:v>0.96346806458426248</c:v>
                </c:pt>
                <c:pt idx="19">
                  <c:v>0.9613800629266126</c:v>
                </c:pt>
                <c:pt idx="20">
                  <c:v>0.95935244507413853</c:v>
                </c:pt>
                <c:pt idx="21">
                  <c:v>0.95738548295457615</c:v>
                </c:pt>
                <c:pt idx="22">
                  <c:v>0.95547944593285727</c:v>
                </c:pt>
                <c:pt idx="23">
                  <c:v>0.95363460035654213</c:v>
                </c:pt>
                <c:pt idx="24">
                  <c:v>0.95185120909805765</c:v>
                </c:pt>
                <c:pt idx="25">
                  <c:v>0.95012953109514653</c:v>
                </c:pt>
                <c:pt idx="26">
                  <c:v>0.94846982089093579</c:v>
                </c:pt>
                <c:pt idx="27">
                  <c:v>0.94687232817504297</c:v>
                </c:pt>
                <c:pt idx="28">
                  <c:v>0.94533729732712912</c:v>
                </c:pt>
                <c:pt idx="29">
                  <c:v>0.943864966964305</c:v>
                </c:pt>
                <c:pt idx="30">
                  <c:v>0.94245556949379328</c:v>
                </c:pt>
              </c:numCache>
            </c:numRef>
          </c:yVal>
          <c:smooth val="1"/>
        </c:ser>
        <c:ser>
          <c:idx val="17"/>
          <c:order val="17"/>
          <c:tx>
            <c:v>June</c:v>
          </c:tx>
          <c:marker>
            <c:symbol val="none"/>
          </c:marker>
          <c:xVal>
            <c:numRef>
              <c:f>Sheet2!$E$154:$E$183</c:f>
              <c:numCache>
                <c:formatCode>General</c:formatCode>
                <c:ptCount val="30"/>
                <c:pt idx="0">
                  <c:v>22.039624558737447</c:v>
                </c:pt>
                <c:pt idx="1">
                  <c:v>22.174235285166496</c:v>
                </c:pt>
                <c:pt idx="2">
                  <c:v>22.302275307121349</c:v>
                </c:pt>
                <c:pt idx="3">
                  <c:v>22.423706683580182</c:v>
                </c:pt>
                <c:pt idx="4">
                  <c:v>22.538493431805449</c:v>
                </c:pt>
                <c:pt idx="5">
                  <c:v>22.64660153800634</c:v>
                </c:pt>
                <c:pt idx="6">
                  <c:v>22.747998967417843</c:v>
                </c:pt>
                <c:pt idx="7">
                  <c:v>22.84265567379326</c:v>
                </c:pt>
                <c:pt idx="8">
                  <c:v>22.930543608307651</c:v>
                </c:pt>
                <c:pt idx="9">
                  <c:v>23.011636727869234</c:v>
                </c:pt>
                <c:pt idx="10">
                  <c:v>23.085911002836561</c:v>
                </c:pt>
                <c:pt idx="11">
                  <c:v>23.153344424138975</c:v>
                </c:pt>
                <c:pt idx="12">
                  <c:v>23.213917009798429</c:v>
                </c:pt>
                <c:pt idx="13">
                  <c:v>23.26761081085051</c:v>
                </c:pt>
                <c:pt idx="14">
                  <c:v>23.314409916663173</c:v>
                </c:pt>
                <c:pt idx="15">
                  <c:v>23.354300459651348</c:v>
                </c:pt>
                <c:pt idx="16">
                  <c:v>23.38727061938625</c:v>
                </c:pt>
                <c:pt idx="17">
                  <c:v>23.413310626097982</c:v>
                </c:pt>
                <c:pt idx="18">
                  <c:v>23.432412763570579</c:v>
                </c:pt>
                <c:pt idx="19">
                  <c:v>23.444571371428442</c:v>
                </c:pt>
                <c:pt idx="20">
                  <c:v>23.449782846813658</c:v>
                </c:pt>
                <c:pt idx="21">
                  <c:v>23.448045645453604</c:v>
                </c:pt>
                <c:pt idx="22">
                  <c:v>23.439360282118528</c:v>
                </c:pt>
                <c:pt idx="23">
                  <c:v>23.423729330469037</c:v>
                </c:pt>
                <c:pt idx="24">
                  <c:v>23.401157422293444</c:v>
                </c:pt>
                <c:pt idx="25">
                  <c:v>23.37165124613529</c:v>
                </c:pt>
                <c:pt idx="26">
                  <c:v>23.335219545311357</c:v>
                </c:pt>
                <c:pt idx="27">
                  <c:v>23.291873115320865</c:v>
                </c:pt>
                <c:pt idx="28">
                  <c:v>23.241624800646512</c:v>
                </c:pt>
                <c:pt idx="29">
                  <c:v>23.184489490948383</c:v>
                </c:pt>
              </c:numCache>
            </c:numRef>
          </c:xVal>
          <c:yVal>
            <c:numRef>
              <c:f>Sheet2!$K$154:$K$183</c:f>
              <c:numCache>
                <c:formatCode>General</c:formatCode>
                <c:ptCount val="30"/>
                <c:pt idx="0">
                  <c:v>0.94110933067223224</c:v>
                </c:pt>
                <c:pt idx="1">
                  <c:v>0.93982646917299217</c:v>
                </c:pt>
                <c:pt idx="2">
                  <c:v>0.93860719616285526</c:v>
                </c:pt>
                <c:pt idx="3">
                  <c:v>0.93745171488938694</c:v>
                </c:pt>
                <c:pt idx="4">
                  <c:v>0.93636022028029642</c:v>
                </c:pt>
                <c:pt idx="5">
                  <c:v>0.93533289855605184</c:v>
                </c:pt>
                <c:pt idx="6">
                  <c:v>0.93436992685697939</c:v>
                </c:pt>
                <c:pt idx="7">
                  <c:v>0.93347147288603305</c:v>
                </c:pt>
                <c:pt idx="8">
                  <c:v>0.93263769456837631</c:v>
                </c:pt>
                <c:pt idx="9">
                  <c:v>0.93186873972886908</c:v>
                </c:pt>
                <c:pt idx="10">
                  <c:v>0.93116474578849862</c:v>
                </c:pt>
                <c:pt idx="11">
                  <c:v>0.93052583948073297</c:v>
                </c:pt>
                <c:pt idx="12">
                  <c:v>0.929952136588719</c:v>
                </c:pt>
                <c:pt idx="13">
                  <c:v>0.92944374170417943</c:v>
                </c:pt>
                <c:pt idx="14">
                  <c:v>0.92900074800879195</c:v>
                </c:pt>
                <c:pt idx="15">
                  <c:v>0.9286232370787697</c:v>
                </c:pt>
                <c:pt idx="16">
                  <c:v>0.92831127871328034</c:v>
                </c:pt>
                <c:pt idx="17">
                  <c:v>0.92806493078726982</c:v>
                </c:pt>
                <c:pt idx="18">
                  <c:v>0.92788423912917151</c:v>
                </c:pt>
                <c:pt idx="19">
                  <c:v>0.92776923742390838</c:v>
                </c:pt>
                <c:pt idx="20">
                  <c:v>0.92771994714150363</c:v>
                </c:pt>
                <c:pt idx="21">
                  <c:v>0.92773637749153937</c:v>
                </c:pt>
                <c:pt idx="22">
                  <c:v>0.92781852540361198</c:v>
                </c:pt>
                <c:pt idx="23">
                  <c:v>0.92796637553384798</c:v>
                </c:pt>
                <c:pt idx="24">
                  <c:v>0.92817990029746189</c:v>
                </c:pt>
                <c:pt idx="25">
                  <c:v>0.92845905992724453</c:v>
                </c:pt>
                <c:pt idx="26">
                  <c:v>0.9288038025577926</c:v>
                </c:pt>
                <c:pt idx="27">
                  <c:v>0.92921406433519682</c:v>
                </c:pt>
                <c:pt idx="28">
                  <c:v>0.92968976955183225</c:v>
                </c:pt>
                <c:pt idx="29">
                  <c:v>0.93023083080580171</c:v>
                </c:pt>
              </c:numCache>
            </c:numRef>
          </c:yVal>
          <c:smooth val="1"/>
        </c:ser>
        <c:ser>
          <c:idx val="18"/>
          <c:order val="18"/>
          <c:tx>
            <c:v>July</c:v>
          </c:tx>
          <c:marker>
            <c:symbol val="none"/>
          </c:marker>
          <c:xVal>
            <c:numRef>
              <c:f>Sheet2!$E$184:$E$214</c:f>
              <c:numCache>
                <c:formatCode>General</c:formatCode>
                <c:ptCount val="31"/>
                <c:pt idx="0">
                  <c:v>23.12048411665182</c:v>
                </c:pt>
                <c:pt idx="1">
                  <c:v>23.049627643930584</c:v>
                </c:pt>
                <c:pt idx="2">
                  <c:v>22.971941069086743</c:v>
                </c:pt>
                <c:pt idx="3">
                  <c:v>22.887447412329042</c:v>
                </c:pt>
                <c:pt idx="4">
                  <c:v>22.796171710951487</c:v>
                </c:pt>
                <c:pt idx="5">
                  <c:v>22.698141011914306</c:v>
                </c:pt>
                <c:pt idx="6">
                  <c:v>22.593384363829294</c:v>
                </c:pt>
                <c:pt idx="7">
                  <c:v>22.481932808352099</c:v>
                </c:pt>
                <c:pt idx="8">
                  <c:v>22.363819370983947</c:v>
                </c:pt>
                <c:pt idx="9">
                  <c:v>22.239079051285426</c:v>
                </c:pt>
                <c:pt idx="10">
                  <c:v>22.10774881250536</c:v>
                </c:pt>
                <c:pt idx="11">
                  <c:v>21.969867570627866</c:v>
                </c:pt>
                <c:pt idx="12">
                  <c:v>21.825476182840621</c:v>
                </c:pt>
                <c:pt idx="13">
                  <c:v>21.674617435428043</c:v>
                </c:pt>
                <c:pt idx="14">
                  <c:v>21.517336031092778</c:v>
                </c:pt>
                <c:pt idx="15">
                  <c:v>21.353678575709374</c:v>
                </c:pt>
                <c:pt idx="16">
                  <c:v>21.183693564513842</c:v>
                </c:pt>
                <c:pt idx="17">
                  <c:v>21.007431367733606</c:v>
                </c:pt>
                <c:pt idx="18">
                  <c:v>20.824944215661617</c:v>
                </c:pt>
                <c:pt idx="19">
                  <c:v>20.636286183179415</c:v>
                </c:pt>
                <c:pt idx="20">
                  <c:v>20.44151317373359</c:v>
                </c:pt>
                <c:pt idx="21">
                  <c:v>20.24068290277042</c:v>
                </c:pt>
                <c:pt idx="22">
                  <c:v>20.033854880633449</c:v>
                </c:pt>
                <c:pt idx="23">
                  <c:v>19.821090394929342</c:v>
                </c:pt>
                <c:pt idx="24">
                  <c:v>19.602452492367028</c:v>
                </c:pt>
                <c:pt idx="25">
                  <c:v>19.378005960075683</c:v>
                </c:pt>
                <c:pt idx="26">
                  <c:v>19.147817306406719</c:v>
                </c:pt>
                <c:pt idx="27">
                  <c:v>18.911954741226147</c:v>
                </c:pt>
                <c:pt idx="28">
                  <c:v>18.670488155702337</c:v>
                </c:pt>
                <c:pt idx="29">
                  <c:v>18.423489101595862</c:v>
                </c:pt>
                <c:pt idx="30">
                  <c:v>18.171030770057094</c:v>
                </c:pt>
              </c:numCache>
            </c:numRef>
          </c:xVal>
          <c:yVal>
            <c:numRef>
              <c:f>Sheet2!$K$184:$K$214</c:f>
              <c:numCache>
                <c:formatCode>General</c:formatCode>
                <c:ptCount val="31"/>
                <c:pt idx="0">
                  <c:v>0.93083714918451188</c:v>
                </c:pt>
                <c:pt idx="1">
                  <c:v>0.93150861447177746</c:v>
                </c:pt>
                <c:pt idx="2">
                  <c:v>0.93224510537777794</c:v>
                </c:pt>
                <c:pt idx="3">
                  <c:v>0.93304648979111138</c:v>
                </c:pt>
                <c:pt idx="4">
                  <c:v>0.93391262505213135</c:v>
                </c:pt>
                <c:pt idx="5">
                  <c:v>0.93484335824667197</c:v>
                </c:pt>
                <c:pt idx="6">
                  <c:v>0.93583852651921628</c:v>
                </c:pt>
                <c:pt idx="7">
                  <c:v>0.93689795740449566</c:v>
                </c:pt>
                <c:pt idx="8">
                  <c:v>0.93802146917645157</c:v>
                </c:pt>
                <c:pt idx="9">
                  <c:v>0.93920887121344965</c:v>
                </c:pt>
                <c:pt idx="10">
                  <c:v>0.9404599643785716</c:v>
                </c:pt>
                <c:pt idx="11">
                  <c:v>0.94177454141378425</c:v>
                </c:pt>
                <c:pt idx="12">
                  <c:v>0.94315238734673401</c:v>
                </c:pt>
                <c:pt idx="13">
                  <c:v>0.94459327990888486</c:v>
                </c:pt>
                <c:pt idx="14">
                  <c:v>0.94609698996368841</c:v>
                </c:pt>
                <c:pt idx="15">
                  <c:v>0.94766328194344263</c:v>
                </c:pt>
                <c:pt idx="16">
                  <c:v>0.94929191429348392</c:v>
                </c:pt>
                <c:pt idx="17">
                  <c:v>0.95098263992232512</c:v>
                </c:pt>
                <c:pt idx="18">
                  <c:v>0.95273520665635147</c:v>
                </c:pt>
                <c:pt idx="19">
                  <c:v>0.95454935769766891</c:v>
                </c:pt>
                <c:pt idx="20">
                  <c:v>0.956424832083692</c:v>
                </c:pt>
                <c:pt idx="21">
                  <c:v>0.95836136514706161</c:v>
                </c:pt>
                <c:pt idx="22">
                  <c:v>0.96035868897447829</c:v>
                </c:pt>
                <c:pt idx="23">
                  <c:v>0.96241653286304207</c:v>
                </c:pt>
                <c:pt idx="24">
                  <c:v>0.96453462377269628</c:v>
                </c:pt>
                <c:pt idx="25">
                  <c:v>0.96671268677338285</c:v>
                </c:pt>
                <c:pt idx="26">
                  <c:v>0.96895044548553066</c:v>
                </c:pt>
                <c:pt idx="27">
                  <c:v>0.97124762251250474</c:v>
                </c:pt>
                <c:pt idx="28">
                  <c:v>0.97360393986367288</c:v>
                </c:pt>
                <c:pt idx="29">
                  <c:v>0.97601911936675123</c:v>
                </c:pt>
                <c:pt idx="30">
                  <c:v>0.97849288306811877</c:v>
                </c:pt>
              </c:numCache>
            </c:numRef>
          </c:yVal>
          <c:smooth val="1"/>
        </c:ser>
        <c:ser>
          <c:idx val="19"/>
          <c:order val="19"/>
          <c:tx>
            <c:v>August</c:v>
          </c:tx>
          <c:marker>
            <c:symbol val="none"/>
          </c:marker>
          <c:xVal>
            <c:numRef>
              <c:f>Sheet2!$E$215:$E$245</c:f>
              <c:numCache>
                <c:formatCode>General</c:formatCode>
                <c:ptCount val="31"/>
                <c:pt idx="0">
                  <c:v>17.913187969938225</c:v>
                </c:pt>
                <c:pt idx="1">
                  <c:v>17.650037105625604</c:v>
                </c:pt>
                <c:pt idx="2">
                  <c:v>17.381656154399586</c:v>
                </c:pt>
                <c:pt idx="3">
                  <c:v>17.108124643328129</c:v>
                </c:pt>
                <c:pt idx="4">
                  <c:v>16.829523625701313</c:v>
                </c:pt>
                <c:pt idx="5">
                  <c:v>16.545935657013306</c:v>
                </c:pt>
                <c:pt idx="6">
                  <c:v>16.257444770499617</c:v>
                </c:pt>
                <c:pt idx="7">
                  <c:v>15.964136452236033</c:v>
                </c:pt>
                <c:pt idx="8">
                  <c:v>15.66609761580737</c:v>
                </c:pt>
                <c:pt idx="9">
                  <c:v>15.363416576553035</c:v>
                </c:pt>
                <c:pt idx="10">
                  <c:v>15.056183025397416</c:v>
                </c:pt>
                <c:pt idx="11">
                  <c:v>14.744488002272329</c:v>
                </c:pt>
                <c:pt idx="12">
                  <c:v>14.428423869140053</c:v>
                </c:pt>
                <c:pt idx="13">
                  <c:v>14.108084282624429</c:v>
                </c:pt>
                <c:pt idx="14">
                  <c:v>13.7835641662585</c:v>
                </c:pt>
                <c:pt idx="15">
                  <c:v>13.454959682356431</c:v>
                </c:pt>
                <c:pt idx="16">
                  <c:v>13.122368203518635</c:v>
                </c:pt>
                <c:pt idx="17">
                  <c:v>12.78588828377827</c:v>
                </c:pt>
                <c:pt idx="18">
                  <c:v>12.445619629397351</c:v>
                </c:pt>
                <c:pt idx="19">
                  <c:v>12.101663069321772</c:v>
                </c:pt>
                <c:pt idx="20">
                  <c:v>11.754120525303437</c:v>
                </c:pt>
                <c:pt idx="21">
                  <c:v>11.403094981698795</c:v>
                </c:pt>
                <c:pt idx="22">
                  <c:v>11.048690454952093</c:v>
                </c:pt>
                <c:pt idx="23">
                  <c:v>10.691011962773354</c:v>
                </c:pt>
                <c:pt idx="24">
                  <c:v>10.330165493019113</c:v>
                </c:pt>
                <c:pt idx="25">
                  <c:v>9.9662579722860212</c:v>
                </c:pt>
                <c:pt idx="26">
                  <c:v>9.5993972342263163</c:v>
                </c:pt>
                <c:pt idx="27">
                  <c:v>9.2296919875941494</c:v>
                </c:pt>
                <c:pt idx="28">
                  <c:v>8.8572517840329912</c:v>
                </c:pt>
                <c:pt idx="29">
                  <c:v>8.482186985613037</c:v>
                </c:pt>
                <c:pt idx="30">
                  <c:v>8.1046087321286961</c:v>
                </c:pt>
              </c:numCache>
            </c:numRef>
          </c:xVal>
          <c:yVal>
            <c:numRef>
              <c:f>Sheet2!$K$215:$K$245</c:f>
              <c:numCache>
                <c:formatCode>General</c:formatCode>
                <c:ptCount val="31"/>
                <c:pt idx="0">
                  <c:v>0.98102495361980802</c:v>
                </c:pt>
                <c:pt idx="1">
                  <c:v>0.98361505465190224</c:v>
                </c:pt>
                <c:pt idx="2">
                  <c:v>0.98626291112908626</c:v>
                </c:pt>
                <c:pt idx="3">
                  <c:v>0.98896824969012997</c:v>
                </c:pt>
                <c:pt idx="4">
                  <c:v>0.99173079896909822</c:v>
                </c:pt>
                <c:pt idx="5">
                  <c:v>0.99455028989711047</c:v>
                </c:pt>
                <c:pt idx="6">
                  <c:v>0.99742645598348467</c:v>
                </c:pt>
                <c:pt idx="7">
                  <c:v>1.0003590335751418</c:v>
                </c:pt>
                <c:pt idx="8">
                  <c:v>1.0033477620931435</c:v>
                </c:pt>
                <c:pt idx="9">
                  <c:v>1.0063923842452791</c:v>
                </c:pt>
                <c:pt idx="10">
                  <c:v>1.0094926462136184</c:v>
                </c:pt>
                <c:pt idx="11">
                  <c:v>1.0126482978159854</c:v>
                </c:pt>
                <c:pt idx="12">
                  <c:v>1.0158590926402959</c:v>
                </c:pt>
                <c:pt idx="13">
                  <c:v>1.0191247881507515</c:v>
                </c:pt>
                <c:pt idx="14">
                  <c:v>1.0224451457648629</c:v>
                </c:pt>
                <c:pt idx="15">
                  <c:v>1.0258199309003182</c:v>
                </c:pt>
                <c:pt idx="16">
                  <c:v>1.0292489129906905</c:v>
                </c:pt>
                <c:pt idx="17">
                  <c:v>1.032731865469013</c:v>
                </c:pt>
                <c:pt idx="18">
                  <c:v>1.036268565718246</c:v>
                </c:pt>
                <c:pt idx="19">
                  <c:v>1.0398587949876605</c:v>
                </c:pt>
                <c:pt idx="20">
                  <c:v>1.0435023382741708</c:v>
                </c:pt>
                <c:pt idx="21">
                  <c:v>1.0471989841676517</c:v>
                </c:pt>
                <c:pt idx="22">
                  <c:v>1.0509485246592702</c:v>
                </c:pt>
                <c:pt idx="23">
                  <c:v>1.0547507549118573</c:v>
                </c:pt>
                <c:pt idx="24">
                  <c:v>1.058605472991353</c:v>
                </c:pt>
                <c:pt idx="25">
                  <c:v>1.0625124795583354</c:v>
                </c:pt>
                <c:pt idx="26">
                  <c:v>1.0664715775186522</c:v>
                </c:pt>
                <c:pt idx="27">
                  <c:v>1.0704825716321631</c:v>
                </c:pt>
                <c:pt idx="28">
                  <c:v>1.0745452680785839</c:v>
                </c:pt>
                <c:pt idx="29">
                  <c:v>1.0786594739794275</c:v>
                </c:pt>
                <c:pt idx="30">
                  <c:v>1.0828249968750197</c:v>
                </c:pt>
              </c:numCache>
            </c:numRef>
          </c:yVal>
          <c:smooth val="1"/>
        </c:ser>
        <c:ser>
          <c:idx val="20"/>
          <c:order val="20"/>
          <c:tx>
            <c:v>September</c:v>
          </c:tx>
          <c:marker>
            <c:symbol val="none"/>
          </c:marker>
          <c:xVal>
            <c:numRef>
              <c:f>Sheet2!$E$246:$E$275</c:f>
              <c:numCache>
                <c:formatCode>General</c:formatCode>
                <c:ptCount val="30"/>
                <c:pt idx="0">
                  <c:v>7.7246289081652444</c:v>
                </c:pt>
                <c:pt idx="1">
                  <c:v>7.3423601099451563</c:v>
                </c:pt>
                <c:pt idx="2">
                  <c:v>6.9579156119633438</c:v>
                </c:pt>
                <c:pt idx="3">
                  <c:v>6.5714093334216273</c:v>
                </c:pt>
                <c:pt idx="4">
                  <c:v>6.1829558044717912</c:v>
                </c:pt>
                <c:pt idx="5">
                  <c:v>5.7926701322779737</c:v>
                </c:pt>
                <c:pt idx="6">
                  <c:v>5.4006679669078625</c:v>
                </c:pt>
                <c:pt idx="7">
                  <c:v>5.0070654670632351</c:v>
                </c:pt>
                <c:pt idx="8">
                  <c:v>4.6119792656593939</c:v>
                </c:pt>
                <c:pt idx="9">
                  <c:v>4.2155264352644748</c:v>
                </c:pt>
                <c:pt idx="10">
                  <c:v>3.8178244534081913</c:v>
                </c:pt>
                <c:pt idx="11">
                  <c:v>3.4189911677710461</c:v>
                </c:pt>
                <c:pt idx="12">
                  <c:v>3.0191447612630169</c:v>
                </c:pt>
                <c:pt idx="13">
                  <c:v>2.618403717003746</c:v>
                </c:pt>
                <c:pt idx="14">
                  <c:v>2.2168867832133041</c:v>
                </c:pt>
                <c:pt idx="15">
                  <c:v>1.8147129380247029</c:v>
                </c:pt>
                <c:pt idx="16">
                  <c:v>1.412001354227852</c:v>
                </c:pt>
                <c:pt idx="17">
                  <c:v>1.0088713639562585</c:v>
                </c:pt>
                <c:pt idx="18">
                  <c:v>0.60544242332625564</c:v>
                </c:pt>
                <c:pt idx="19">
                  <c:v>0.20183407703974532</c:v>
                </c:pt>
                <c:pt idx="20">
                  <c:v>-0.20183407703972808</c:v>
                </c:pt>
                <c:pt idx="21">
                  <c:v>-0.60544242332623843</c:v>
                </c:pt>
                <c:pt idx="22">
                  <c:v>-1.0088713639562412</c:v>
                </c:pt>
                <c:pt idx="23">
                  <c:v>-1.4120013542278349</c:v>
                </c:pt>
                <c:pt idx="24">
                  <c:v>-1.8147129380246856</c:v>
                </c:pt>
                <c:pt idx="25">
                  <c:v>-2.2168867832132868</c:v>
                </c:pt>
                <c:pt idx="26">
                  <c:v>-2.6184037170037699</c:v>
                </c:pt>
                <c:pt idx="27">
                  <c:v>-3.0191447612630409</c:v>
                </c:pt>
                <c:pt idx="28">
                  <c:v>-3.41899116777107</c:v>
                </c:pt>
                <c:pt idx="29">
                  <c:v>-3.8178244534082153</c:v>
                </c:pt>
              </c:numCache>
            </c:numRef>
          </c:xVal>
          <c:yVal>
            <c:numRef>
              <c:f>Sheet2!$K$246:$K$275</c:f>
              <c:numCache>
                <c:formatCode>General</c:formatCode>
                <c:ptCount val="30"/>
                <c:pt idx="0">
                  <c:v>1.0870416441555661</c:v>
                </c:pt>
                <c:pt idx="1">
                  <c:v>1.0913092224452285</c:v>
                </c:pt>
                <c:pt idx="2">
                  <c:v>1.0956275369381732</c:v>
                </c:pt>
                <c:pt idx="3">
                  <c:v>1.0999963906855388</c:v>
                </c:pt>
                <c:pt idx="4">
                  <c:v>1.1044155838322802</c:v>
                </c:pt>
                <c:pt idx="5">
                  <c:v>1.1088849128028233</c:v>
                </c:pt>
                <c:pt idx="6">
                  <c:v>1.1134041694344896</c:v>
                </c:pt>
                <c:pt idx="7">
                  <c:v>1.1179731400576367</c:v>
                </c:pt>
                <c:pt idx="8">
                  <c:v>1.1225916045214843</c:v>
                </c:pt>
                <c:pt idx="9">
                  <c:v>1.1272593351645954</c:v>
                </c:pt>
                <c:pt idx="10">
                  <c:v>1.1319760957290139</c:v>
                </c:pt>
                <c:pt idx="11">
                  <c:v>1.1367416402170716</c:v>
                </c:pt>
                <c:pt idx="12">
                  <c:v>1.141555711689936</c:v>
                </c:pt>
                <c:pt idx="13">
                  <c:v>1.1464180410069706</c:v>
                </c:pt>
                <c:pt idx="14">
                  <c:v>1.1513283455050696</c:v>
                </c:pt>
                <c:pt idx="15">
                  <c:v>1.1562863276171556</c:v>
                </c:pt>
                <c:pt idx="16">
                  <c:v>1.1612916734291256</c:v>
                </c:pt>
                <c:pt idx="17">
                  <c:v>1.1663440511745837</c:v>
                </c:pt>
                <c:pt idx="18">
                  <c:v>1.1714431096668156</c:v>
                </c:pt>
                <c:pt idx="19">
                  <c:v>1.1765884766675503</c:v>
                </c:pt>
                <c:pt idx="20">
                  <c:v>1.1817797571921926</c:v>
                </c:pt>
                <c:pt idx="21">
                  <c:v>1.1870165317513284</c:v>
                </c:pt>
                <c:pt idx="22">
                  <c:v>1.192298354528478</c:v>
                </c:pt>
                <c:pt idx="23">
                  <c:v>1.1976247514942273</c:v>
                </c:pt>
                <c:pt idx="24">
                  <c:v>1.2029952184570849</c:v>
                </c:pt>
                <c:pt idx="25">
                  <c:v>1.2084092190515925</c:v>
                </c:pt>
                <c:pt idx="26">
                  <c:v>1.2138661826644812</c:v>
                </c:pt>
                <c:pt idx="27">
                  <c:v>1.2193655022999006</c:v>
                </c:pt>
                <c:pt idx="28">
                  <c:v>1.2249065323850576</c:v>
                </c:pt>
                <c:pt idx="29">
                  <c:v>1.2304885865178707</c:v>
                </c:pt>
              </c:numCache>
            </c:numRef>
          </c:yVal>
          <c:smooth val="1"/>
        </c:ser>
        <c:ser>
          <c:idx val="21"/>
          <c:order val="21"/>
          <c:tx>
            <c:v>October</c:v>
          </c:tx>
          <c:marker>
            <c:symbol val="none"/>
          </c:marker>
          <c:xVal>
            <c:numRef>
              <c:f>Sheet2!$E$276:$E$311</c:f>
              <c:numCache>
                <c:formatCode>General</c:formatCode>
                <c:ptCount val="36"/>
                <c:pt idx="0">
                  <c:v>-4.215526435264457</c:v>
                </c:pt>
                <c:pt idx="1">
                  <c:v>-4.611979265659377</c:v>
                </c:pt>
                <c:pt idx="2">
                  <c:v>-5.0070654670632182</c:v>
                </c:pt>
                <c:pt idx="3">
                  <c:v>-5.4006679669078448</c:v>
                </c:pt>
                <c:pt idx="4">
                  <c:v>-5.7926701322779568</c:v>
                </c:pt>
                <c:pt idx="5">
                  <c:v>-6.1829558044717743</c:v>
                </c:pt>
                <c:pt idx="6">
                  <c:v>-6.5714093334216113</c:v>
                </c:pt>
                <c:pt idx="7">
                  <c:v>-6.957915611963327</c:v>
                </c:pt>
                <c:pt idx="8">
                  <c:v>-7.3423601099451394</c:v>
                </c:pt>
                <c:pt idx="9">
                  <c:v>-7.7246289081652275</c:v>
                </c:pt>
                <c:pt idx="10">
                  <c:v>-8.1046087321286802</c:v>
                </c:pt>
                <c:pt idx="11">
                  <c:v>-8.482186985613021</c:v>
                </c:pt>
                <c:pt idx="12">
                  <c:v>-8.857251784032977</c:v>
                </c:pt>
                <c:pt idx="13">
                  <c:v>-9.2296919875941335</c:v>
                </c:pt>
                <c:pt idx="14">
                  <c:v>-9.5993972342263003</c:v>
                </c:pt>
                <c:pt idx="15">
                  <c:v>-9.9662579722860052</c:v>
                </c:pt>
                <c:pt idx="16">
                  <c:v>-10.330165493019136</c:v>
                </c:pt>
                <c:pt idx="17">
                  <c:v>-10.691011962773377</c:v>
                </c:pt>
                <c:pt idx="18">
                  <c:v>-11.048690454952114</c:v>
                </c:pt>
                <c:pt idx="19">
                  <c:v>-11.40309498169878</c:v>
                </c:pt>
                <c:pt idx="20">
                  <c:v>-11.754120525303458</c:v>
                </c:pt>
                <c:pt idx="21">
                  <c:v>-12.101663069321756</c:v>
                </c:pt>
                <c:pt idx="22">
                  <c:v>-12.445619629397335</c:v>
                </c:pt>
                <c:pt idx="23">
                  <c:v>-12.785888283778254</c:v>
                </c:pt>
                <c:pt idx="24">
                  <c:v>-13.122368203518656</c:v>
                </c:pt>
                <c:pt idx="25">
                  <c:v>-13.454959682356419</c:v>
                </c:pt>
                <c:pt idx="26">
                  <c:v>-13.783564166258486</c:v>
                </c:pt>
                <c:pt idx="27">
                  <c:v>-14.108084282624416</c:v>
                </c:pt>
                <c:pt idx="28">
                  <c:v>-14.428423869140007</c:v>
                </c:pt>
                <c:pt idx="29">
                  <c:v>-14.744488002272313</c:v>
                </c:pt>
                <c:pt idx="30">
                  <c:v>-15.056183025397402</c:v>
                </c:pt>
                <c:pt idx="31">
                  <c:v>-15.363416576553023</c:v>
                </c:pt>
                <c:pt idx="32">
                  <c:v>-15.666097615807328</c:v>
                </c:pt>
                <c:pt idx="33">
                  <c:v>-15.964136452236051</c:v>
                </c:pt>
                <c:pt idx="34">
                  <c:v>-16.257444770499632</c:v>
                </c:pt>
                <c:pt idx="35">
                  <c:v>-16.54593565701332</c:v>
                </c:pt>
              </c:numCache>
            </c:numRef>
          </c:xVal>
          <c:yVal>
            <c:numRef>
              <c:f>Sheet2!$K$276:$K$311</c:f>
              <c:numCache>
                <c:formatCode>General</c:formatCode>
                <c:ptCount val="36"/>
                <c:pt idx="0">
                  <c:v>1.2361109351586113</c:v>
                </c:pt>
                <c:pt idx="1">
                  <c:v>1.2417728032678512</c:v>
                </c:pt>
                <c:pt idx="2">
                  <c:v>1.2474733678934284</c:v>
                </c:pt>
                <c:pt idx="3">
                  <c:v>1.253211755709549</c:v>
                </c:pt>
                <c:pt idx="4">
                  <c:v>1.2589870405116093</c:v>
                </c:pt>
                <c:pt idx="5">
                  <c:v>1.2647982406707838</c:v>
                </c:pt>
                <c:pt idx="6">
                  <c:v>1.2706443165529457</c:v>
                </c:pt>
                <c:pt idx="7">
                  <c:v>1.2765241679070114</c:v>
                </c:pt>
                <c:pt idx="8">
                  <c:v>1.2824366312283788</c:v>
                </c:pt>
                <c:pt idx="9">
                  <c:v>1.2883804771037282</c:v>
                </c:pt>
                <c:pt idx="10">
                  <c:v>1.2943544075440805</c:v>
                </c:pt>
                <c:pt idx="11">
                  <c:v>1.3003570533136604</c:v>
                </c:pt>
                <c:pt idx="12">
                  <c:v>1.3063869712628045</c:v>
                </c:pt>
                <c:pt idx="13">
                  <c:v>1.3124426416738524</c:v>
                </c:pt>
                <c:pt idx="14">
                  <c:v>1.318522465629707</c:v>
                </c:pt>
                <c:pt idx="15">
                  <c:v>1.3246247624154768</c:v>
                </c:pt>
                <c:pt idx="16">
                  <c:v>1.330747766964407</c:v>
                </c:pt>
                <c:pt idx="17">
                  <c:v>1.3368896273600641</c:v>
                </c:pt>
                <c:pt idx="18">
                  <c:v>1.3430484024075604</c:v>
                </c:pt>
                <c:pt idx="19">
                  <c:v>1.3492220592873474</c:v>
                </c:pt>
                <c:pt idx="20">
                  <c:v>1.3554084713059553</c:v>
                </c:pt>
                <c:pt idx="21">
                  <c:v>1.3616054157587907</c:v>
                </c:pt>
                <c:pt idx="22">
                  <c:v>1.3678105719209042</c:v>
                </c:pt>
                <c:pt idx="23">
                  <c:v>1.3740215191823553</c:v>
                </c:pt>
                <c:pt idx="24">
                  <c:v>1.380235735345531</c:v>
                </c:pt>
                <c:pt idx="25">
                  <c:v>1.386450595102436</c:v>
                </c:pt>
                <c:pt idx="26">
                  <c:v>1.3926633687105903</c:v>
                </c:pt>
                <c:pt idx="27">
                  <c:v>1.3988712208867244</c:v>
                </c:pt>
                <c:pt idx="28">
                  <c:v>1.4050712099379441</c:v>
                </c:pt>
                <c:pt idx="29">
                  <c:v>1.4112602871504449</c:v>
                </c:pt>
                <c:pt idx="30">
                  <c:v>1.417435296456135</c:v>
                </c:pt>
                <c:pt idx="31">
                  <c:v>1.423592974397748</c:v>
                </c:pt>
                <c:pt idx="32">
                  <c:v>1.4297299504130561</c:v>
                </c:pt>
                <c:pt idx="33">
                  <c:v>1.4358427474587714</c:v>
                </c:pt>
                <c:pt idx="34">
                  <c:v>1.4419277829944601</c:v>
                </c:pt>
                <c:pt idx="35">
                  <c:v>1.4479813703464726</c:v>
                </c:pt>
              </c:numCache>
            </c:numRef>
          </c:yVal>
          <c:smooth val="1"/>
        </c:ser>
        <c:ser>
          <c:idx val="22"/>
          <c:order val="22"/>
          <c:tx>
            <c:v>November</c:v>
          </c:tx>
          <c:marker>
            <c:symbol val="none"/>
          </c:marker>
          <c:xVal>
            <c:numRef>
              <c:f>Sheet2!$E$312:$E$336</c:f>
              <c:numCache>
                <c:formatCode>General</c:formatCode>
                <c:ptCount val="25"/>
                <c:pt idx="0">
                  <c:v>-16.829523625701299</c:v>
                </c:pt>
                <c:pt idx="1">
                  <c:v>-17.108124643328143</c:v>
                </c:pt>
                <c:pt idx="2">
                  <c:v>-17.381656154399572</c:v>
                </c:pt>
                <c:pt idx="3">
                  <c:v>-17.650037105625593</c:v>
                </c:pt>
                <c:pt idx="4">
                  <c:v>-17.91318796993821</c:v>
                </c:pt>
                <c:pt idx="5">
                  <c:v>-18.171030770057108</c:v>
                </c:pt>
                <c:pt idx="6">
                  <c:v>-18.423489101595852</c:v>
                </c:pt>
                <c:pt idx="7">
                  <c:v>-18.670488155702326</c:v>
                </c:pt>
                <c:pt idx="8">
                  <c:v>-18.911954741226136</c:v>
                </c:pt>
                <c:pt idx="9">
                  <c:v>-19.147817306406733</c:v>
                </c:pt>
                <c:pt idx="10">
                  <c:v>-19.378005960075672</c:v>
                </c:pt>
                <c:pt idx="11">
                  <c:v>-19.602452492367021</c:v>
                </c:pt>
                <c:pt idx="12">
                  <c:v>-19.82109039492931</c:v>
                </c:pt>
                <c:pt idx="13">
                  <c:v>-20.033854880633438</c:v>
                </c:pt>
                <c:pt idx="14">
                  <c:v>-20.240682902770413</c:v>
                </c:pt>
                <c:pt idx="15">
                  <c:v>-20.441513173733579</c:v>
                </c:pt>
                <c:pt idx="16">
                  <c:v>-20.636286183179408</c:v>
                </c:pt>
                <c:pt idx="17">
                  <c:v>-20.824944215661624</c:v>
                </c:pt>
                <c:pt idx="18">
                  <c:v>-21.007431367733616</c:v>
                </c:pt>
                <c:pt idx="19">
                  <c:v>-21.183693564513849</c:v>
                </c:pt>
                <c:pt idx="20">
                  <c:v>-21.353678575709367</c:v>
                </c:pt>
                <c:pt idx="21">
                  <c:v>-21.517336031092789</c:v>
                </c:pt>
                <c:pt idx="22">
                  <c:v>-21.674617435428036</c:v>
                </c:pt>
                <c:pt idx="23">
                  <c:v>-21.825476182840614</c:v>
                </c:pt>
                <c:pt idx="24">
                  <c:v>-21.969867570627862</c:v>
                </c:pt>
              </c:numCache>
            </c:numRef>
          </c:xVal>
          <c:yVal>
            <c:numRef>
              <c:f>Sheet2!$K$312:$K$336</c:f>
              <c:numCache>
                <c:formatCode>General</c:formatCode>
                <c:ptCount val="25"/>
                <c:pt idx="0">
                  <c:v>1.4539997204712793</c:v>
                </c:pt>
                <c:pt idx="1">
                  <c:v>1.4599789441369198</c:v>
                </c:pt>
                <c:pt idx="2">
                  <c:v>1.4659150545403017</c:v>
                </c:pt>
                <c:pt idx="3">
                  <c:v>1.4718039703769707</c:v>
                </c:pt>
                <c:pt idx="4">
                  <c:v>1.4776415193785897</c:v>
                </c:pt>
                <c:pt idx="5">
                  <c:v>1.4834234423318049</c:v>
                </c:pt>
                <c:pt idx="6">
                  <c:v>1.4891453975903504</c:v>
                </c:pt>
                <c:pt idx="7">
                  <c:v>1.4948029660902185</c:v>
                </c:pt>
                <c:pt idx="8">
                  <c:v>1.5003916568754152</c:v>
                </c:pt>
                <c:pt idx="9">
                  <c:v>1.5059069131393437</c:v>
                </c:pt>
                <c:pt idx="10">
                  <c:v>1.5113441187840913</c:v>
                </c:pt>
                <c:pt idx="11">
                  <c:v>1.5166986054969662</c:v>
                </c:pt>
                <c:pt idx="12">
                  <c:v>1.5219656603404286</c:v>
                </c:pt>
                <c:pt idx="13">
                  <c:v>1.5271405338482229</c:v>
                </c:pt>
                <c:pt idx="14">
                  <c:v>1.5322184486169619</c:v>
                </c:pt>
                <c:pt idx="15">
                  <c:v>1.5371946083787247</c:v>
                </c:pt>
                <c:pt idx="16">
                  <c:v>1.5420642075363857</c:v>
                </c:pt>
                <c:pt idx="17">
                  <c:v>1.5468224411394758</c:v>
                </c:pt>
                <c:pt idx="18">
                  <c:v>1.5514645152743669</c:v>
                </c:pt>
                <c:pt idx="19">
                  <c:v>1.5559856578385434</c:v>
                </c:pt>
                <c:pt idx="20">
                  <c:v>1.5603811296646806</c:v>
                </c:pt>
                <c:pt idx="21">
                  <c:v>1.5646462359562874</c:v>
                </c:pt>
                <c:pt idx="22">
                  <c:v>1.5687763379927637</c:v>
                </c:pt>
                <c:pt idx="23">
                  <c:v>1.5727668650579867</c:v>
                </c:pt>
                <c:pt idx="24">
                  <c:v>1.5766133265429507</c:v>
                </c:pt>
              </c:numCache>
            </c:numRef>
          </c:yVal>
          <c:smooth val="1"/>
        </c:ser>
        <c:ser>
          <c:idx val="23"/>
          <c:order val="23"/>
          <c:tx>
            <c:v>December</c:v>
          </c:tx>
          <c:marker>
            <c:symbol val="none"/>
          </c:marker>
          <c:xVal>
            <c:numRef>
              <c:f>Sheet2!$E$337:$E$367</c:f>
              <c:numCache>
                <c:formatCode>General</c:formatCode>
                <c:ptCount val="31"/>
                <c:pt idx="0">
                  <c:v>-22.107748812505367</c:v>
                </c:pt>
                <c:pt idx="1">
                  <c:v>-22.239079051285422</c:v>
                </c:pt>
                <c:pt idx="2">
                  <c:v>-22.363819370983943</c:v>
                </c:pt>
                <c:pt idx="3">
                  <c:v>-22.481932808352092</c:v>
                </c:pt>
                <c:pt idx="4">
                  <c:v>-22.593384363829291</c:v>
                </c:pt>
                <c:pt idx="5">
                  <c:v>-22.698141011914302</c:v>
                </c:pt>
                <c:pt idx="6">
                  <c:v>-22.79617171095148</c:v>
                </c:pt>
                <c:pt idx="7">
                  <c:v>-22.887447412329028</c:v>
                </c:pt>
                <c:pt idx="8">
                  <c:v>-22.971941069086746</c:v>
                </c:pt>
                <c:pt idx="9">
                  <c:v>-23.049627643930584</c:v>
                </c:pt>
                <c:pt idx="10">
                  <c:v>-23.120484116651824</c:v>
                </c:pt>
                <c:pt idx="11">
                  <c:v>-23.18448949094838</c:v>
                </c:pt>
                <c:pt idx="12">
                  <c:v>-23.241624800646516</c:v>
                </c:pt>
                <c:pt idx="13">
                  <c:v>-23.291873115320865</c:v>
                </c:pt>
                <c:pt idx="14">
                  <c:v>-23.335219545311357</c:v>
                </c:pt>
                <c:pt idx="15">
                  <c:v>-23.371651246135286</c:v>
                </c:pt>
                <c:pt idx="16">
                  <c:v>-23.401157422293444</c:v>
                </c:pt>
                <c:pt idx="17">
                  <c:v>-23.423729330469037</c:v>
                </c:pt>
                <c:pt idx="18">
                  <c:v>-23.439360282118528</c:v>
                </c:pt>
                <c:pt idx="19">
                  <c:v>-23.448045645453604</c:v>
                </c:pt>
                <c:pt idx="20">
                  <c:v>-23.449782846813658</c:v>
                </c:pt>
                <c:pt idx="21">
                  <c:v>-23.444571371428442</c:v>
                </c:pt>
                <c:pt idx="22">
                  <c:v>-23.432412763570579</c:v>
                </c:pt>
                <c:pt idx="23">
                  <c:v>-23.413310626097985</c:v>
                </c:pt>
                <c:pt idx="24">
                  <c:v>-23.387270619386246</c:v>
                </c:pt>
                <c:pt idx="25">
                  <c:v>-23.354300459651352</c:v>
                </c:pt>
                <c:pt idx="26">
                  <c:v>-23.314409916663177</c:v>
                </c:pt>
                <c:pt idx="27">
                  <c:v>-23.26761081085051</c:v>
                </c:pt>
                <c:pt idx="28">
                  <c:v>-23.213917009798422</c:v>
                </c:pt>
                <c:pt idx="29">
                  <c:v>-23.153344424138975</c:v>
                </c:pt>
                <c:pt idx="30">
                  <c:v>-23.085911002836561</c:v>
                </c:pt>
              </c:numCache>
            </c:numRef>
          </c:xVal>
          <c:yVal>
            <c:numRef>
              <c:f>Sheet2!$K$337:$K$367</c:f>
              <c:numCache>
                <c:formatCode>General</c:formatCode>
                <c:ptCount val="31"/>
                <c:pt idx="0">
                  <c:v>1.5803113241696809</c:v>
                </c:pt>
                <c:pt idx="1">
                  <c:v>1.583856564280566</c:v>
                </c:pt>
                <c:pt idx="2">
                  <c:v>1.5872448701345494</c:v>
                </c:pt>
                <c:pt idx="3">
                  <c:v>1.5904721941492619</c:v>
                </c:pt>
                <c:pt idx="4">
                  <c:v>1.5935346300262618</c:v>
                </c:pt>
                <c:pt idx="5">
                  <c:v>1.5964284246950751</c:v>
                </c:pt>
                <c:pt idx="6">
                  <c:v>1.5991499900107597</c:v>
                </c:pt>
                <c:pt idx="7">
                  <c:v>1.6016959141392795</c:v>
                </c:pt>
                <c:pt idx="8">
                  <c:v>1.6040629725650761</c:v>
                </c:pt>
                <c:pt idx="9">
                  <c:v>1.6062481386559213</c:v>
                </c:pt>
                <c:pt idx="10">
                  <c:v>1.6082485937213993</c:v>
                </c:pt>
                <c:pt idx="11">
                  <c:v>1.610061736503233</c:v>
                </c:pt>
                <c:pt idx="12">
                  <c:v>1.6116851920381325</c:v>
                </c:pt>
                <c:pt idx="13">
                  <c:v>1.6131168198368611</c:v>
                </c:pt>
                <c:pt idx="14">
                  <c:v>1.6143547213268372</c:v>
                </c:pt>
                <c:pt idx="15">
                  <c:v>1.6153972465097075</c:v>
                </c:pt>
                <c:pt idx="16">
                  <c:v>1.6162429997899739</c:v>
                </c:pt>
                <c:pt idx="17">
                  <c:v>1.6168908449358461</c:v>
                </c:pt>
                <c:pt idx="18">
                  <c:v>1.6173399091390184</c:v>
                </c:pt>
                <c:pt idx="19">
                  <c:v>1.6175895861459206</c:v>
                </c:pt>
                <c:pt idx="20">
                  <c:v>1.6176395384391693</c:v>
                </c:pt>
                <c:pt idx="21">
                  <c:v>1.617489698454341</c:v>
                </c:pt>
                <c:pt idx="22">
                  <c:v>1.6171402688237395</c:v>
                </c:pt>
                <c:pt idx="23">
                  <c:v>1.6165917216455035</c:v>
                </c:pt>
                <c:pt idx="24">
                  <c:v>1.6158447967830389</c:v>
                </c:pt>
                <c:pt idx="25">
                  <c:v>1.614900499206406</c:v>
                </c:pt>
                <c:pt idx="26">
                  <c:v>1.613760095393751</c:v>
                </c:pt>
                <c:pt idx="27">
                  <c:v>1.6124251088171899</c:v>
                </c:pt>
                <c:pt idx="28">
                  <c:v>1.6108973145435497</c:v>
                </c:pt>
                <c:pt idx="29">
                  <c:v>1.6091787329860856</c:v>
                </c:pt>
                <c:pt idx="30">
                  <c:v>1.6072716228486053</c:v>
                </c:pt>
              </c:numCache>
            </c:numRef>
          </c:yVal>
          <c:smooth val="1"/>
        </c:ser>
        <c:ser>
          <c:idx val="0"/>
          <c:order val="0"/>
          <c:tx>
            <c:v>January</c:v>
          </c:tx>
          <c:marker>
            <c:symbol val="none"/>
          </c:marker>
          <c:xVal>
            <c:numRef>
              <c:f>Sheet2!$E$3:$E$33</c:f>
              <c:numCache>
                <c:formatCode>General</c:formatCode>
                <c:ptCount val="31"/>
                <c:pt idx="0">
                  <c:v>-23.011636727869238</c:v>
                </c:pt>
                <c:pt idx="1">
                  <c:v>-22.930543608307655</c:v>
                </c:pt>
                <c:pt idx="2">
                  <c:v>-22.842655673793256</c:v>
                </c:pt>
                <c:pt idx="3">
                  <c:v>-22.747998967417839</c:v>
                </c:pt>
                <c:pt idx="4">
                  <c:v>-22.646601538006344</c:v>
                </c:pt>
                <c:pt idx="5">
                  <c:v>-22.538493431805453</c:v>
                </c:pt>
                <c:pt idx="6">
                  <c:v>-22.423706683580182</c:v>
                </c:pt>
                <c:pt idx="7">
                  <c:v>-22.302275307121352</c:v>
                </c:pt>
                <c:pt idx="8">
                  <c:v>-22.1742352851665</c:v>
                </c:pt>
                <c:pt idx="9">
                  <c:v>-22.039624558737451</c:v>
                </c:pt>
                <c:pt idx="10">
                  <c:v>-21.898483015897604</c:v>
                </c:pt>
                <c:pt idx="11">
                  <c:v>-21.750852479932156</c:v>
                </c:pt>
                <c:pt idx="12">
                  <c:v>-21.596776696955082</c:v>
                </c:pt>
                <c:pt idx="13">
                  <c:v>-21.436301322946075</c:v>
                </c:pt>
                <c:pt idx="14">
                  <c:v>-21.269473910221816</c:v>
                </c:pt>
                <c:pt idx="15">
                  <c:v>-21.096343893345107</c:v>
                </c:pt>
                <c:pt idx="16">
                  <c:v>-20.916962574476418</c:v>
                </c:pt>
                <c:pt idx="17">
                  <c:v>-20.73138310817188</c:v>
                </c:pt>
                <c:pt idx="18">
                  <c:v>-20.539660485632506</c:v>
                </c:pt>
                <c:pt idx="19">
                  <c:v>-20.341851518409051</c:v>
                </c:pt>
                <c:pt idx="20">
                  <c:v>-20.13801482156758</c:v>
                </c:pt>
                <c:pt idx="21">
                  <c:v>-19.928210796320524</c:v>
                </c:pt>
                <c:pt idx="22">
                  <c:v>-19.712501612128516</c:v>
                </c:pt>
                <c:pt idx="23">
                  <c:v>-19.490951188278192</c:v>
                </c:pt>
                <c:pt idx="24">
                  <c:v>-19.26362517494162</c:v>
                </c:pt>
                <c:pt idx="25">
                  <c:v>-19.030590933722618</c:v>
                </c:pt>
                <c:pt idx="26">
                  <c:v>-18.791917517696174</c:v>
                </c:pt>
                <c:pt idx="27">
                  <c:v>-18.547675650946431</c:v>
                </c:pt>
                <c:pt idx="28">
                  <c:v>-18.297937707609698</c:v>
                </c:pt>
                <c:pt idx="29">
                  <c:v>-18.042777690428334</c:v>
                </c:pt>
                <c:pt idx="30">
                  <c:v>-17.782271208822291</c:v>
                </c:pt>
              </c:numCache>
            </c:numRef>
          </c:xVal>
          <c:yVal>
            <c:numRef>
              <c:f>Sheet2!$J$3:$J$33</c:f>
              <c:numCache>
                <c:formatCode>General</c:formatCode>
                <c:ptCount val="31"/>
                <c:pt idx="0">
                  <c:v>1.8876509666299295</c:v>
                </c:pt>
                <c:pt idx="1">
                  <c:v>1.8832029444510814</c:v>
                </c:pt>
                <c:pt idx="2">
                  <c:v>1.8784117972748444</c:v>
                </c:pt>
                <c:pt idx="3">
                  <c:v>1.8732857128336597</c:v>
                </c:pt>
                <c:pt idx="4">
                  <c:v>1.8678333392718021</c:v>
                </c:pt>
                <c:pt idx="5">
                  <c:v>1.8620637489994947</c:v>
                </c:pt>
                <c:pt idx="6">
                  <c:v>1.8559864015660643</c:v>
                </c:pt>
                <c:pt idx="7">
                  <c:v>1.8496111058213962</c:v>
                </c:pt>
                <c:pt idx="8">
                  <c:v>1.8429479816309777</c:v>
                </c:pt>
                <c:pt idx="9">
                  <c:v>1.8360074214031892</c:v>
                </c:pt>
                <c:pt idx="10">
                  <c:v>1.8288000516783525</c:v>
                </c:pt>
                <c:pt idx="11">
                  <c:v>1.8213366950176471</c:v>
                </c:pt>
                <c:pt idx="12">
                  <c:v>1.8136283324166735</c:v>
                </c:pt>
                <c:pt idx="13">
                  <c:v>1.8056860664533625</c:v>
                </c:pt>
                <c:pt idx="14">
                  <c:v>1.797521085363553</c:v>
                </c:pt>
                <c:pt idx="15">
                  <c:v>1.7891446282200092</c:v>
                </c:pt>
                <c:pt idx="16">
                  <c:v>1.7805679513723767</c:v>
                </c:pt>
                <c:pt idx="17">
                  <c:v>1.7718022962867688</c:v>
                </c:pt>
                <c:pt idx="18">
                  <c:v>1.7628588589046528</c:v>
                </c:pt>
                <c:pt idx="19">
                  <c:v>1.7537487606217008</c:v>
                </c:pt>
                <c:pt idx="20">
                  <c:v>1.7444830209685573</c:v>
                </c:pt>
                <c:pt idx="21">
                  <c:v>1.7350725320571909</c:v>
                </c:pt>
                <c:pt idx="22">
                  <c:v>1.7255280348389521</c:v>
                </c:pt>
                <c:pt idx="23">
                  <c:v>1.7158600972036531</c:v>
                </c:pt>
                <c:pt idx="24">
                  <c:v>1.7060790939332255</c:v>
                </c:pt>
                <c:pt idx="25">
                  <c:v>1.6961951885087614</c:v>
                </c:pt>
                <c:pt idx="26">
                  <c:v>1.6862183167561806</c:v>
                </c:pt>
                <c:pt idx="27">
                  <c:v>1.6761581723034082</c:v>
                </c:pt>
                <c:pt idx="28">
                  <c:v>1.6660241938108384</c:v>
                </c:pt>
                <c:pt idx="29">
                  <c:v>1.6558255539270215</c:v>
                </c:pt>
                <c:pt idx="30">
                  <c:v>1.645571149912926</c:v>
                </c:pt>
              </c:numCache>
            </c:numRef>
          </c:yVal>
          <c:smooth val="1"/>
        </c:ser>
        <c:ser>
          <c:idx val="1"/>
          <c:order val="1"/>
          <c:tx>
            <c:v>February</c:v>
          </c:tx>
          <c:marker>
            <c:symbol val="none"/>
          </c:marker>
          <c:xVal>
            <c:numRef>
              <c:f>Sheet2!$E$34:$E$61</c:f>
              <c:numCache>
                <c:formatCode>General</c:formatCode>
                <c:ptCount val="28"/>
                <c:pt idx="0">
                  <c:v>-17.516495456484215</c:v>
                </c:pt>
                <c:pt idx="1">
                  <c:v>-17.245529188505468</c:v>
                </c:pt>
                <c:pt idx="2">
                  <c:v>-16.969452698039142</c:v>
                </c:pt>
                <c:pt idx="3">
                  <c:v>-16.688347792507624</c:v>
                </c:pt>
                <c:pt idx="4">
                  <c:v>-16.402297769361123</c:v>
                </c:pt>
                <c:pt idx="5">
                  <c:v>-16.111387391395002</c:v>
                </c:pt>
                <c:pt idx="6">
                  <c:v>-15.815702861632575</c:v>
                </c:pt>
                <c:pt idx="7">
                  <c:v>-15.515331797781426</c:v>
                </c:pt>
                <c:pt idx="8">
                  <c:v>-15.210363206270307</c:v>
                </c:pt>
                <c:pt idx="9">
                  <c:v>-14.900887455874663</c:v>
                </c:pt>
                <c:pt idx="10">
                  <c:v>-14.586996250938338</c:v>
                </c:pt>
                <c:pt idx="11">
                  <c:v>-14.268782604199714</c:v>
                </c:pt>
                <c:pt idx="12">
                  <c:v>-13.946340809229898</c:v>
                </c:pt>
                <c:pt idx="13">
                  <c:v>-13.619766412491639</c:v>
                </c:pt>
                <c:pt idx="14">
                  <c:v>-13.289156185026711</c:v>
                </c:pt>
                <c:pt idx="15">
                  <c:v>-12.954608093780696</c:v>
                </c:pt>
                <c:pt idx="16">
                  <c:v>-12.616221272573116</c:v>
                </c:pt>
                <c:pt idx="17">
                  <c:v>-12.274095992722152</c:v>
                </c:pt>
                <c:pt idx="18">
                  <c:v>-11.928333633331844</c:v>
                </c:pt>
                <c:pt idx="19">
                  <c:v>-11.579036651251469</c:v>
                </c:pt>
                <c:pt idx="20">
                  <c:v>-11.226308550715235</c:v>
                </c:pt>
                <c:pt idx="21">
                  <c:v>-10.87025385267186</c:v>
                </c:pt>
                <c:pt idx="22">
                  <c:v>-10.51097806381263</c:v>
                </c:pt>
                <c:pt idx="23">
                  <c:v>-10.148587645307623</c:v>
                </c:pt>
                <c:pt idx="24">
                  <c:v>-9.7831899812588325</c:v>
                </c:pt>
                <c:pt idx="25">
                  <c:v>-9.4148933468800831</c:v>
                </c:pt>
                <c:pt idx="26">
                  <c:v>-9.0438068764125745</c:v>
                </c:pt>
                <c:pt idx="27">
                  <c:v>-8.6700405307862862</c:v>
                </c:pt>
              </c:numCache>
            </c:numRef>
          </c:xVal>
          <c:yVal>
            <c:numRef>
              <c:f>Sheet2!$J$34:$J$61</c:f>
              <c:numCache>
                <c:formatCode>General</c:formatCode>
                <c:ptCount val="28"/>
                <c:pt idx="0">
                  <c:v>1.6352695958707837</c:v>
                </c:pt>
                <c:pt idx="1">
                  <c:v>1.6249292165074039</c:v>
                </c:pt>
                <c:pt idx="2">
                  <c:v>1.6145580423568446</c:v>
                </c:pt>
                <c:pt idx="3">
                  <c:v>1.6041638063834669</c:v>
                </c:pt>
                <c:pt idx="4">
                  <c:v>1.5937539418835158</c:v>
                </c:pt>
                <c:pt idx="5">
                  <c:v>1.5833355816015278</c:v>
                </c:pt>
                <c:pt idx="6">
                  <c:v>1.5729155579767937</c:v>
                </c:pt>
                <c:pt idx="7">
                  <c:v>1.56250040443495</c:v>
                </c:pt>
                <c:pt idx="8">
                  <c:v>1.5520963576402409</c:v>
                </c:pt>
                <c:pt idx="9">
                  <c:v>1.5417093606251664</c:v>
                </c:pt>
                <c:pt idx="10">
                  <c:v>1.5313450667159241</c:v>
                </c:pt>
                <c:pt idx="11">
                  <c:v>1.521008844174268</c:v>
                </c:pt>
                <c:pt idx="12">
                  <c:v>1.5107057814789748</c:v>
                </c:pt>
                <c:pt idx="13">
                  <c:v>1.5004406931730958</c:v>
                </c:pt>
                <c:pt idx="14">
                  <c:v>1.4902181262063383</c:v>
                </c:pt>
                <c:pt idx="15">
                  <c:v>1.4800423667054017</c:v>
                </c:pt>
                <c:pt idx="16">
                  <c:v>1.4699174471086323</c:v>
                </c:pt>
                <c:pt idx="17">
                  <c:v>1.4598471536051081</c:v>
                </c:pt>
                <c:pt idx="18">
                  <c:v>1.4498350338219537</c:v>
                </c:pt>
                <c:pt idx="19">
                  <c:v>1.4398844047075412</c:v>
                </c:pt>
                <c:pt idx="20">
                  <c:v>1.4299983605619153</c:v>
                </c:pt>
                <c:pt idx="21">
                  <c:v>1.4201797811695449</c:v>
                </c:pt>
                <c:pt idx="22">
                  <c:v>1.4104313399931176</c:v>
                </c:pt>
                <c:pt idx="23">
                  <c:v>1.4007555123906432</c:v>
                </c:pt>
                <c:pt idx="24">
                  <c:v>1.3911545838215433</c:v>
                </c:pt>
                <c:pt idx="25">
                  <c:v>1.3816306580107172</c:v>
                </c:pt>
                <c:pt idx="26">
                  <c:v>1.3721856650427018</c:v>
                </c:pt>
                <c:pt idx="27">
                  <c:v>1.3628213693610622</c:v>
                </c:pt>
              </c:numCache>
            </c:numRef>
          </c:yVal>
          <c:smooth val="1"/>
        </c:ser>
        <c:ser>
          <c:idx val="2"/>
          <c:order val="2"/>
          <c:tx>
            <c:v>March</c:v>
          </c:tx>
          <c:marker>
            <c:symbol val="none"/>
          </c:marker>
          <c:xVal>
            <c:numRef>
              <c:f>Sheet2!$E$62:$E$92</c:f>
              <c:numCache>
                <c:formatCode>General</c:formatCode>
                <c:ptCount val="31"/>
                <c:pt idx="0">
                  <c:v>-8.2937050650359065</c:v>
                </c:pt>
                <c:pt idx="1">
                  <c:v>-7.9149119954819609</c:v>
                </c:pt>
                <c:pt idx="2">
                  <c:v>-7.5337735666859427</c:v>
                </c:pt>
                <c:pt idx="3">
                  <c:v>-7.1504027181899863</c:v>
                </c:pt>
                <c:pt idx="4">
                  <c:v>-6.7649130510502804</c:v>
                </c:pt>
                <c:pt idx="5">
                  <c:v>-6.3774187941747869</c:v>
                </c:pt>
                <c:pt idx="6">
                  <c:v>-5.9880347704745702</c:v>
                </c:pt>
                <c:pt idx="7">
                  <c:v>-5.5968763628395264</c:v>
                </c:pt>
                <c:pt idx="8">
                  <c:v>-5.2040594799476692</c:v>
                </c:pt>
                <c:pt idx="9">
                  <c:v>-4.8097005219191216</c:v>
                </c:pt>
                <c:pt idx="10">
                  <c:v>-4.4139163458240693</c:v>
                </c:pt>
                <c:pt idx="11">
                  <c:v>-4.0168242310556543</c:v>
                </c:pt>
                <c:pt idx="12">
                  <c:v>-3.6185418445773894</c:v>
                </c:pt>
                <c:pt idx="13">
                  <c:v>-3.219187206056068</c:v>
                </c:pt>
                <c:pt idx="14">
                  <c:v>-2.818878652889822</c:v>
                </c:pt>
                <c:pt idx="15">
                  <c:v>-2.4177348051423611</c:v>
                </c:pt>
                <c:pt idx="16">
                  <c:v>-2.0158745303931043</c:v>
                </c:pt>
                <c:pt idx="17">
                  <c:v>-1.6134169085143981</c:v>
                </c:pt>
                <c:pt idx="18">
                  <c:v>-1.2104811963852897</c:v>
                </c:pt>
                <c:pt idx="19">
                  <c:v>-0.8071867925533891</c:v>
                </c:pt>
                <c:pt idx="20">
                  <c:v>-0.40365320185431652</c:v>
                </c:pt>
                <c:pt idx="21">
                  <c:v>-5.7459462535214278E-15</c:v>
                </c:pt>
                <c:pt idx="22">
                  <c:v>0.40365320185430503</c:v>
                </c:pt>
                <c:pt idx="23">
                  <c:v>0.80718679255337766</c:v>
                </c:pt>
                <c:pt idx="24">
                  <c:v>1.2104811963852782</c:v>
                </c:pt>
                <c:pt idx="25">
                  <c:v>1.6134169085144077</c:v>
                </c:pt>
                <c:pt idx="26">
                  <c:v>2.0158745303931136</c:v>
                </c:pt>
                <c:pt idx="27">
                  <c:v>2.4177348051423495</c:v>
                </c:pt>
                <c:pt idx="28">
                  <c:v>2.8188786528898104</c:v>
                </c:pt>
                <c:pt idx="29">
                  <c:v>3.2191872060560569</c:v>
                </c:pt>
                <c:pt idx="30">
                  <c:v>3.6185418445773783</c:v>
                </c:pt>
              </c:numCache>
            </c:numRef>
          </c:xVal>
          <c:yVal>
            <c:numRef>
              <c:f>Sheet2!$J$62:$J$92</c:f>
              <c:numCache>
                <c:formatCode>General</c:formatCode>
                <c:ptCount val="31"/>
                <c:pt idx="0">
                  <c:v>1.3535393776509541</c:v>
                </c:pt>
                <c:pt idx="1">
                  <c:v>1.3443411465855231</c:v>
                </c:pt>
                <c:pt idx="2">
                  <c:v>1.3352279904192605</c:v>
                </c:pt>
                <c:pt idx="3">
                  <c:v>1.3262010884138267</c:v>
                </c:pt>
                <c:pt idx="4">
                  <c:v>1.3172614920839969</c:v>
                </c:pt>
                <c:pt idx="5">
                  <c:v>1.3084101322534418</c:v>
                </c:pt>
                <c:pt idx="6">
                  <c:v>1.2996478259118738</c:v>
                </c:pt>
                <c:pt idx="7">
                  <c:v>1.2909752828668499</c:v>
                </c:pt>
                <c:pt idx="8">
                  <c:v>1.282393112185038</c:v>
                </c:pt>
                <c:pt idx="9">
                  <c:v>1.2739018284192252</c:v>
                </c:pt>
                <c:pt idx="10">
                  <c:v>1.2655018576185866</c:v>
                </c:pt>
                <c:pt idx="11">
                  <c:v>1.2571935431209447</c:v>
                </c:pt>
                <c:pt idx="12">
                  <c:v>1.248977151126754</c:v>
                </c:pt>
                <c:pt idx="13">
                  <c:v>1.240852876055494</c:v>
                </c:pt>
                <c:pt idx="14">
                  <c:v>1.2328208456859744</c:v>
                </c:pt>
                <c:pt idx="15">
                  <c:v>1.2248811260827812</c:v>
                </c:pt>
                <c:pt idx="16">
                  <c:v>1.2170337263117199</c:v>
                </c:pt>
                <c:pt idx="17">
                  <c:v>1.2092786029476743</c:v>
                </c:pt>
                <c:pt idx="18">
                  <c:v>1.2016156643787477</c:v>
                </c:pt>
                <c:pt idx="19">
                  <c:v>1.1940447749109777</c:v>
                </c:pt>
                <c:pt idx="20">
                  <c:v>1.1865657586782203</c:v>
                </c:pt>
                <c:pt idx="21">
                  <c:v>1.1791784033620965</c:v>
                </c:pt>
                <c:pt idx="22">
                  <c:v>1.1718824637270864</c:v>
                </c:pt>
                <c:pt idx="23">
                  <c:v>1.164677664976044</c:v>
                </c:pt>
                <c:pt idx="24">
                  <c:v>1.1575637059315202</c:v>
                </c:pt>
                <c:pt idx="25">
                  <c:v>1.1505402620483554</c:v>
                </c:pt>
                <c:pt idx="26">
                  <c:v>1.1436069882630735</c:v>
                </c:pt>
                <c:pt idx="27">
                  <c:v>1.1367635216855911</c:v>
                </c:pt>
                <c:pt idx="28">
                  <c:v>1.1300094841387838</c:v>
                </c:pt>
                <c:pt idx="29">
                  <c:v>1.1233444845513676</c:v>
                </c:pt>
                <c:pt idx="30">
                  <c:v>1.1167681212095415</c:v>
                </c:pt>
              </c:numCache>
            </c:numRef>
          </c:yVal>
          <c:smooth val="1"/>
        </c:ser>
        <c:ser>
          <c:idx val="3"/>
          <c:order val="3"/>
          <c:tx>
            <c:v>April</c:v>
          </c:tx>
          <c:marker>
            <c:symbol val="none"/>
          </c:marker>
          <c:xVal>
            <c:numRef>
              <c:f>Sheet2!$E$93:$E$122</c:f>
              <c:numCache>
                <c:formatCode>General</c:formatCode>
                <c:ptCount val="30"/>
                <c:pt idx="0">
                  <c:v>4.0168242310556428</c:v>
                </c:pt>
                <c:pt idx="1">
                  <c:v>4.4139163458240587</c:v>
                </c:pt>
                <c:pt idx="2">
                  <c:v>4.80970052191911</c:v>
                </c:pt>
                <c:pt idx="3">
                  <c:v>5.2040594799476789</c:v>
                </c:pt>
                <c:pt idx="4">
                  <c:v>5.5968763628395362</c:v>
                </c:pt>
                <c:pt idx="5">
                  <c:v>5.9880347704745791</c:v>
                </c:pt>
                <c:pt idx="6">
                  <c:v>6.3774187941747771</c:v>
                </c:pt>
                <c:pt idx="7">
                  <c:v>6.7649130510502697</c:v>
                </c:pt>
                <c:pt idx="8">
                  <c:v>7.1504027181899756</c:v>
                </c:pt>
                <c:pt idx="9">
                  <c:v>7.5337735666859329</c:v>
                </c:pt>
                <c:pt idx="10">
                  <c:v>7.9149119954819485</c:v>
                </c:pt>
                <c:pt idx="11">
                  <c:v>8.2937050650358941</c:v>
                </c:pt>
                <c:pt idx="12">
                  <c:v>8.6700405307862933</c:v>
                </c:pt>
                <c:pt idx="13">
                  <c:v>9.0438068764125834</c:v>
                </c:pt>
                <c:pt idx="14">
                  <c:v>9.4148933468800724</c:v>
                </c:pt>
                <c:pt idx="15">
                  <c:v>9.7831899812588219</c:v>
                </c:pt>
                <c:pt idx="16">
                  <c:v>10.148587645307613</c:v>
                </c:pt>
                <c:pt idx="17">
                  <c:v>10.510978063812619</c:v>
                </c:pt>
                <c:pt idx="18">
                  <c:v>10.870253852671851</c:v>
                </c:pt>
                <c:pt idx="19">
                  <c:v>11.226308550715224</c:v>
                </c:pt>
                <c:pt idx="20">
                  <c:v>11.57903665125146</c:v>
                </c:pt>
                <c:pt idx="21">
                  <c:v>11.928333633331851</c:v>
                </c:pt>
                <c:pt idx="22">
                  <c:v>12.274095992722161</c:v>
                </c:pt>
                <c:pt idx="23">
                  <c:v>12.616221272573123</c:v>
                </c:pt>
                <c:pt idx="24">
                  <c:v>12.954608093780685</c:v>
                </c:pt>
                <c:pt idx="25">
                  <c:v>13.2891561850267</c:v>
                </c:pt>
                <c:pt idx="26">
                  <c:v>13.61976641249163</c:v>
                </c:pt>
                <c:pt idx="27">
                  <c:v>13.94634080922989</c:v>
                </c:pt>
                <c:pt idx="28">
                  <c:v>14.268782604199703</c:v>
                </c:pt>
                <c:pt idx="29">
                  <c:v>14.586996250938329</c:v>
                </c:pt>
              </c:numCache>
            </c:numRef>
          </c:xVal>
          <c:yVal>
            <c:numRef>
              <c:f>Sheet2!$J$93:$J$122</c:f>
              <c:numCache>
                <c:formatCode>General</c:formatCode>
                <c:ptCount val="30"/>
                <c:pt idx="0">
                  <c:v>1.1102799838727202</c:v>
                </c:pt>
                <c:pt idx="1">
                  <c:v>1.1038796557586228</c:v>
                </c:pt>
                <c:pt idx="2">
                  <c:v>1.0975667154028519</c:v>
                </c:pt>
                <c:pt idx="3">
                  <c:v>1.0913407383980072</c:v>
                </c:pt>
                <c:pt idx="4">
                  <c:v>1.0852012990172231</c:v>
                </c:pt>
                <c:pt idx="5">
                  <c:v>1.0791479717269044</c:v>
                </c:pt>
                <c:pt idx="6">
                  <c:v>1.0731803325932925</c:v>
                </c:pt>
                <c:pt idx="7">
                  <c:v>1.0672979605873463</c:v>
                </c:pt>
                <c:pt idx="8">
                  <c:v>1.0615004387922691</c:v>
                </c:pt>
                <c:pt idx="9">
                  <c:v>1.0557873555178932</c:v>
                </c:pt>
                <c:pt idx="10">
                  <c:v>1.0501583053259442</c:v>
                </c:pt>
                <c:pt idx="11">
                  <c:v>1.044612889970099</c:v>
                </c:pt>
                <c:pt idx="12">
                  <c:v>1.0391507192545764</c:v>
                </c:pt>
                <c:pt idx="13">
                  <c:v>1.0337714118148751</c:v>
                </c:pt>
                <c:pt idx="14">
                  <c:v>1.0284745958241157</c:v>
                </c:pt>
                <c:pt idx="15">
                  <c:v>1.0232599096283226</c:v>
                </c:pt>
                <c:pt idx="16">
                  <c:v>1.0181270023138276</c:v>
                </c:pt>
                <c:pt idx="17">
                  <c:v>1.0130755342098721</c:v>
                </c:pt>
                <c:pt idx="18">
                  <c:v>1.0081051773293253</c:v>
                </c:pt>
                <c:pt idx="19">
                  <c:v>1.0032156157503556</c:v>
                </c:pt>
                <c:pt idx="20">
                  <c:v>0.99840654594173905</c:v>
                </c:pt>
                <c:pt idx="21">
                  <c:v>0.99367767703440213</c:v>
                </c:pt>
                <c:pt idx="22">
                  <c:v>0.98902873104168232</c:v>
                </c:pt>
                <c:pt idx="23">
                  <c:v>0.98445944303068855</c:v>
                </c:pt>
                <c:pt idx="24">
                  <c:v>0.97996956124705525</c:v>
                </c:pt>
                <c:pt idx="25">
                  <c:v>0.97555884719528652</c:v>
                </c:pt>
                <c:pt idx="26">
                  <c:v>0.97122707567681255</c:v>
                </c:pt>
                <c:pt idx="27">
                  <c:v>0.96697403478779298</c:v>
                </c:pt>
                <c:pt idx="28">
                  <c:v>0.96279952587863615</c:v>
                </c:pt>
                <c:pt idx="29">
                  <c:v>0.95870336347713381</c:v>
                </c:pt>
              </c:numCache>
            </c:numRef>
          </c:yVal>
          <c:smooth val="1"/>
        </c:ser>
        <c:ser>
          <c:idx val="4"/>
          <c:order val="4"/>
          <c:tx>
            <c:v>May</c:v>
          </c:tx>
          <c:marker>
            <c:symbol val="none"/>
          </c:marker>
          <c:xVal>
            <c:numRef>
              <c:f>Sheet2!$E$123:$E$153</c:f>
              <c:numCache>
                <c:formatCode>General</c:formatCode>
                <c:ptCount val="31"/>
                <c:pt idx="0">
                  <c:v>14.90088745587467</c:v>
                </c:pt>
                <c:pt idx="1">
                  <c:v>15.210363206270316</c:v>
                </c:pt>
                <c:pt idx="2">
                  <c:v>15.515331797781432</c:v>
                </c:pt>
                <c:pt idx="3">
                  <c:v>15.815702861632568</c:v>
                </c:pt>
                <c:pt idx="4">
                  <c:v>16.111387391394995</c:v>
                </c:pt>
                <c:pt idx="5">
                  <c:v>16.402297769361116</c:v>
                </c:pt>
                <c:pt idx="6">
                  <c:v>16.688347792507614</c:v>
                </c:pt>
                <c:pt idx="7">
                  <c:v>16.969452698039134</c:v>
                </c:pt>
                <c:pt idx="8">
                  <c:v>17.245529188505458</c:v>
                </c:pt>
                <c:pt idx="9">
                  <c:v>17.516495456484222</c:v>
                </c:pt>
                <c:pt idx="10">
                  <c:v>17.782271208822298</c:v>
                </c:pt>
                <c:pt idx="11">
                  <c:v>18.042777690428341</c:v>
                </c:pt>
                <c:pt idx="12">
                  <c:v>18.297937707609691</c:v>
                </c:pt>
                <c:pt idx="13">
                  <c:v>18.547675650946424</c:v>
                </c:pt>
                <c:pt idx="14">
                  <c:v>18.791917517696167</c:v>
                </c:pt>
                <c:pt idx="15">
                  <c:v>19.03059093372261</c:v>
                </c:pt>
                <c:pt idx="16">
                  <c:v>19.263625174941613</c:v>
                </c:pt>
                <c:pt idx="17">
                  <c:v>19.490951188278189</c:v>
                </c:pt>
                <c:pt idx="18">
                  <c:v>19.71250161212852</c:v>
                </c:pt>
                <c:pt idx="19">
                  <c:v>19.928210796320528</c:v>
                </c:pt>
                <c:pt idx="20">
                  <c:v>20.138014821567584</c:v>
                </c:pt>
                <c:pt idx="21">
                  <c:v>20.341851518409044</c:v>
                </c:pt>
                <c:pt idx="22">
                  <c:v>20.539660485632499</c:v>
                </c:pt>
                <c:pt idx="23">
                  <c:v>20.731383108171872</c:v>
                </c:pt>
                <c:pt idx="24">
                  <c:v>20.916962574476411</c:v>
                </c:pt>
                <c:pt idx="25">
                  <c:v>21.0963438933451</c:v>
                </c:pt>
                <c:pt idx="26">
                  <c:v>21.269473910221812</c:v>
                </c:pt>
                <c:pt idx="27">
                  <c:v>21.436301322946079</c:v>
                </c:pt>
                <c:pt idx="28">
                  <c:v>21.596776696955086</c:v>
                </c:pt>
                <c:pt idx="29">
                  <c:v>21.75085247993216</c:v>
                </c:pt>
                <c:pt idx="30">
                  <c:v>21.898483015897597</c:v>
                </c:pt>
              </c:numCache>
            </c:numRef>
          </c:xVal>
          <c:yVal>
            <c:numRef>
              <c:f>Sheet2!$J$123:$J$153</c:f>
              <c:numCache>
                <c:formatCode>General</c:formatCode>
                <c:ptCount val="31"/>
                <c:pt idx="0">
                  <c:v>0.95468537517704277</c:v>
                </c:pt>
                <c:pt idx="1">
                  <c:v>0.95074540149389775</c:v>
                </c:pt>
                <c:pt idx="2">
                  <c:v>0.94688329568977481</c:v>
                </c:pt>
                <c:pt idx="3">
                  <c:v>0.94309892356868885</c:v>
                </c:pt>
                <c:pt idx="4">
                  <c:v>0.93939216324425145</c:v>
                </c:pt>
                <c:pt idx="5">
                  <c:v>0.93576290488118941</c:v>
                </c:pt>
                <c:pt idx="6">
                  <c:v>0.93221105041227459</c:v>
                </c:pt>
                <c:pt idx="7">
                  <c:v>0.92873651323219875</c:v>
                </c:pt>
                <c:pt idx="8">
                  <c:v>0.92533921786988149</c:v>
                </c:pt>
                <c:pt idx="9">
                  <c:v>0.92201909964069373</c:v>
                </c:pt>
                <c:pt idx="10">
                  <c:v>0.9187761042800352</c:v>
                </c:pt>
                <c:pt idx="11">
                  <c:v>0.91561018755970569</c:v>
                </c:pt>
                <c:pt idx="12">
                  <c:v>0.91252131488847765</c:v>
                </c:pt>
                <c:pt idx="13">
                  <c:v>0.90950946089827056</c:v>
                </c:pt>
                <c:pt idx="14">
                  <c:v>0.90657460901731035</c:v>
                </c:pt>
                <c:pt idx="15">
                  <c:v>0.90371675103165161</c:v>
                </c:pt>
                <c:pt idx="16">
                  <c:v>0.90093588663642021</c:v>
                </c:pt>
                <c:pt idx="17">
                  <c:v>0.89823202297813753</c:v>
                </c:pt>
                <c:pt idx="18">
                  <c:v>0.89560517418946806</c:v>
                </c:pt>
                <c:pt idx="19">
                  <c:v>0.89305536091773396</c:v>
                </c:pt>
                <c:pt idx="20">
                  <c:v>0.89058260984852</c:v>
                </c:pt>
                <c:pt idx="21">
                  <c:v>0.88818695322570285</c:v>
                </c:pt>
                <c:pt idx="22">
                  <c:v>0.88586842836921142</c:v>
                </c:pt>
                <c:pt idx="23">
                  <c:v>0.88362707719183253</c:v>
                </c:pt>
                <c:pt idx="24">
                  <c:v>0.88146294571635442</c:v>
                </c:pt>
                <c:pt idx="25">
                  <c:v>0.87937608359434138</c:v>
                </c:pt>
                <c:pt idx="26">
                  <c:v>0.87736654362780975</c:v>
                </c:pt>
                <c:pt idx="27">
                  <c:v>0.87543438129507412</c:v>
                </c:pt>
                <c:pt idx="28">
                  <c:v>0.87357965428200823</c:v>
                </c:pt>
                <c:pt idx="29">
                  <c:v>0.8718024220199535</c:v>
                </c:pt>
                <c:pt idx="30">
                  <c:v>0.87010274523148778</c:v>
                </c:pt>
              </c:numCache>
            </c:numRef>
          </c:yVal>
          <c:smooth val="1"/>
        </c:ser>
        <c:ser>
          <c:idx val="5"/>
          <c:order val="5"/>
          <c:tx>
            <c:v>June</c:v>
          </c:tx>
          <c:marker>
            <c:symbol val="none"/>
          </c:marker>
          <c:xVal>
            <c:numRef>
              <c:f>Sheet2!$E$154:$E$183</c:f>
              <c:numCache>
                <c:formatCode>General</c:formatCode>
                <c:ptCount val="30"/>
                <c:pt idx="0">
                  <c:v>22.039624558737447</c:v>
                </c:pt>
                <c:pt idx="1">
                  <c:v>22.174235285166496</c:v>
                </c:pt>
                <c:pt idx="2">
                  <c:v>22.302275307121349</c:v>
                </c:pt>
                <c:pt idx="3">
                  <c:v>22.423706683580182</c:v>
                </c:pt>
                <c:pt idx="4">
                  <c:v>22.538493431805449</c:v>
                </c:pt>
                <c:pt idx="5">
                  <c:v>22.64660153800634</c:v>
                </c:pt>
                <c:pt idx="6">
                  <c:v>22.747998967417843</c:v>
                </c:pt>
                <c:pt idx="7">
                  <c:v>22.84265567379326</c:v>
                </c:pt>
                <c:pt idx="8">
                  <c:v>22.930543608307651</c:v>
                </c:pt>
                <c:pt idx="9">
                  <c:v>23.011636727869234</c:v>
                </c:pt>
                <c:pt idx="10">
                  <c:v>23.085911002836561</c:v>
                </c:pt>
                <c:pt idx="11">
                  <c:v>23.153344424138975</c:v>
                </c:pt>
                <c:pt idx="12">
                  <c:v>23.213917009798429</c:v>
                </c:pt>
                <c:pt idx="13">
                  <c:v>23.26761081085051</c:v>
                </c:pt>
                <c:pt idx="14">
                  <c:v>23.314409916663173</c:v>
                </c:pt>
                <c:pt idx="15">
                  <c:v>23.354300459651348</c:v>
                </c:pt>
                <c:pt idx="16">
                  <c:v>23.38727061938625</c:v>
                </c:pt>
                <c:pt idx="17">
                  <c:v>23.413310626097982</c:v>
                </c:pt>
                <c:pt idx="18">
                  <c:v>23.432412763570579</c:v>
                </c:pt>
                <c:pt idx="19">
                  <c:v>23.444571371428442</c:v>
                </c:pt>
                <c:pt idx="20">
                  <c:v>23.449782846813658</c:v>
                </c:pt>
                <c:pt idx="21">
                  <c:v>23.448045645453604</c:v>
                </c:pt>
                <c:pt idx="22">
                  <c:v>23.439360282118528</c:v>
                </c:pt>
                <c:pt idx="23">
                  <c:v>23.423729330469037</c:v>
                </c:pt>
                <c:pt idx="24">
                  <c:v>23.401157422293444</c:v>
                </c:pt>
                <c:pt idx="25">
                  <c:v>23.37165124613529</c:v>
                </c:pt>
                <c:pt idx="26">
                  <c:v>23.335219545311357</c:v>
                </c:pt>
                <c:pt idx="27">
                  <c:v>23.291873115320865</c:v>
                </c:pt>
                <c:pt idx="28">
                  <c:v>23.241624800646512</c:v>
                </c:pt>
                <c:pt idx="29">
                  <c:v>23.184489490948383</c:v>
                </c:pt>
              </c:numCache>
            </c:numRef>
          </c:xVal>
          <c:yVal>
            <c:numRef>
              <c:f>Sheet2!$J$154:$J$183</c:f>
              <c:numCache>
                <c:formatCode>General</c:formatCode>
                <c:ptCount val="30"/>
                <c:pt idx="0">
                  <c:v>0.86848068548524715</c:v>
                </c:pt>
                <c:pt idx="1">
                  <c:v>0.86693630476096828</c:v>
                </c:pt>
                <c:pt idx="2">
                  <c:v>0.8654696650258954</c:v>
                </c:pt>
                <c:pt idx="3">
                  <c:v>0.86408082782366591</c:v>
                </c:pt>
                <c:pt idx="4">
                  <c:v>0.86276985387675975</c:v>
                </c:pt>
                <c:pt idx="5">
                  <c:v>0.86153680270356059</c:v>
                </c:pt>
                <c:pt idx="6">
                  <c:v>0.86038173225104819</c:v>
                </c:pt>
                <c:pt idx="7">
                  <c:v>0.85930469854408964</c:v>
                </c:pt>
                <c:pt idx="8">
                  <c:v>0.8583057553522716</c:v>
                </c:pt>
                <c:pt idx="9">
                  <c:v>0.85738495387515523</c:v>
                </c:pt>
                <c:pt idx="10">
                  <c:v>0.85654234244680283</c:v>
                </c:pt>
                <c:pt idx="11">
                  <c:v>0.85577796626036473</c:v>
                </c:pt>
                <c:pt idx="12">
                  <c:v>0.85509186711346952</c:v>
                </c:pt>
                <c:pt idx="13">
                  <c:v>0.85448408317510516</c:v>
                </c:pt>
                <c:pt idx="14">
                  <c:v>0.85395464877461813</c:v>
                </c:pt>
                <c:pt idx="15">
                  <c:v>0.8535035942134056</c:v>
                </c:pt>
                <c:pt idx="16">
                  <c:v>0.85313094559981173</c:v>
                </c:pt>
                <c:pt idx="17">
                  <c:v>0.8528367247076748</c:v>
                </c:pt>
                <c:pt idx="18">
                  <c:v>0.85262094885891249</c:v>
                </c:pt>
                <c:pt idx="19">
                  <c:v>0.85248363083046652</c:v>
                </c:pt>
                <c:pt idx="20">
                  <c:v>0.85242477878585676</c:v>
                </c:pt>
                <c:pt idx="21">
                  <c:v>0.85244439623153745</c:v>
                </c:pt>
                <c:pt idx="22">
                  <c:v>0.85254248199817007</c:v>
                </c:pt>
                <c:pt idx="23">
                  <c:v>0.85271903024686713</c:v>
                </c:pt>
                <c:pt idx="24">
                  <c:v>0.85297403050038922</c:v>
                </c:pt>
                <c:pt idx="25">
                  <c:v>0.85330746769920718</c:v>
                </c:pt>
                <c:pt idx="26">
                  <c:v>0.8537193222822822</c:v>
                </c:pt>
                <c:pt idx="27">
                  <c:v>0.85420957029233535</c:v>
                </c:pt>
                <c:pt idx="28">
                  <c:v>0.85477818350532653</c:v>
                </c:pt>
                <c:pt idx="29">
                  <c:v>0.85542512958378392</c:v>
                </c:pt>
              </c:numCache>
            </c:numRef>
          </c:yVal>
          <c:smooth val="1"/>
        </c:ser>
        <c:ser>
          <c:idx val="6"/>
          <c:order val="6"/>
          <c:tx>
            <c:v>July</c:v>
          </c:tx>
          <c:marker>
            <c:symbol val="none"/>
          </c:marker>
          <c:xVal>
            <c:numRef>
              <c:f>Sheet2!$E$184:$E$214</c:f>
              <c:numCache>
                <c:formatCode>General</c:formatCode>
                <c:ptCount val="31"/>
                <c:pt idx="0">
                  <c:v>23.12048411665182</c:v>
                </c:pt>
                <c:pt idx="1">
                  <c:v>23.049627643930584</c:v>
                </c:pt>
                <c:pt idx="2">
                  <c:v>22.971941069086743</c:v>
                </c:pt>
                <c:pt idx="3">
                  <c:v>22.887447412329042</c:v>
                </c:pt>
                <c:pt idx="4">
                  <c:v>22.796171710951487</c:v>
                </c:pt>
                <c:pt idx="5">
                  <c:v>22.698141011914306</c:v>
                </c:pt>
                <c:pt idx="6">
                  <c:v>22.593384363829294</c:v>
                </c:pt>
                <c:pt idx="7">
                  <c:v>22.481932808352099</c:v>
                </c:pt>
                <c:pt idx="8">
                  <c:v>22.363819370983947</c:v>
                </c:pt>
                <c:pt idx="9">
                  <c:v>22.239079051285426</c:v>
                </c:pt>
                <c:pt idx="10">
                  <c:v>22.10774881250536</c:v>
                </c:pt>
                <c:pt idx="11">
                  <c:v>21.969867570627866</c:v>
                </c:pt>
                <c:pt idx="12">
                  <c:v>21.825476182840621</c:v>
                </c:pt>
                <c:pt idx="13">
                  <c:v>21.674617435428043</c:v>
                </c:pt>
                <c:pt idx="14">
                  <c:v>21.517336031092778</c:v>
                </c:pt>
                <c:pt idx="15">
                  <c:v>21.353678575709374</c:v>
                </c:pt>
                <c:pt idx="16">
                  <c:v>21.183693564513842</c:v>
                </c:pt>
                <c:pt idx="17">
                  <c:v>21.007431367733606</c:v>
                </c:pt>
                <c:pt idx="18">
                  <c:v>20.824944215661617</c:v>
                </c:pt>
                <c:pt idx="19">
                  <c:v>20.636286183179415</c:v>
                </c:pt>
                <c:pt idx="20">
                  <c:v>20.44151317373359</c:v>
                </c:pt>
                <c:pt idx="21">
                  <c:v>20.24068290277042</c:v>
                </c:pt>
                <c:pt idx="22">
                  <c:v>20.033854880633449</c:v>
                </c:pt>
                <c:pt idx="23">
                  <c:v>19.821090394929342</c:v>
                </c:pt>
                <c:pt idx="24">
                  <c:v>19.602452492367028</c:v>
                </c:pt>
                <c:pt idx="25">
                  <c:v>19.378005960075683</c:v>
                </c:pt>
                <c:pt idx="26">
                  <c:v>19.147817306406719</c:v>
                </c:pt>
                <c:pt idx="27">
                  <c:v>18.911954741226147</c:v>
                </c:pt>
                <c:pt idx="28">
                  <c:v>18.670488155702337</c:v>
                </c:pt>
                <c:pt idx="29">
                  <c:v>18.423489101595862</c:v>
                </c:pt>
                <c:pt idx="30">
                  <c:v>18.171030770057094</c:v>
                </c:pt>
              </c:numCache>
            </c:numRef>
          </c:xVal>
          <c:yVal>
            <c:numRef>
              <c:f>Sheet2!$J$184:$J$214</c:f>
              <c:numCache>
                <c:formatCode>General</c:formatCode>
                <c:ptCount val="31"/>
                <c:pt idx="0">
                  <c:v>0.8561503722535716</c:v>
                </c:pt>
                <c:pt idx="1">
                  <c:v>0.85695387150360935</c:v>
                </c:pt>
                <c:pt idx="2">
                  <c:v>0.85783558380800939</c:v>
                </c:pt>
                <c:pt idx="3">
                  <c:v>0.8587954623700218</c:v>
                </c:pt>
                <c:pt idx="4">
                  <c:v>0.85983345738713679</c:v>
                </c:pt>
                <c:pt idx="5">
                  <c:v>0.86094951633662276</c:v>
                </c:pt>
                <c:pt idx="6">
                  <c:v>0.86214358428073734</c:v>
                </c:pt>
                <c:pt idx="7">
                  <c:v>0.86341560419079433</c:v>
                </c:pt>
                <c:pt idx="8">
                  <c:v>0.86476551728921291</c:v>
                </c:pt>
                <c:pt idx="9">
                  <c:v>0.86619326340864788</c:v>
                </c:pt>
                <c:pt idx="10">
                  <c:v>0.86769878136723544</c:v>
                </c:pt>
                <c:pt idx="11">
                  <c:v>0.86928200935896849</c:v>
                </c:pt>
                <c:pt idx="12">
                  <c:v>0.87094288535816178</c:v>
                </c:pt>
                <c:pt idx="13">
                  <c:v>0.8726813475369426</c:v>
                </c:pt>
                <c:pt idx="14">
                  <c:v>0.87449733469466873</c:v>
                </c:pt>
                <c:pt idx="15">
                  <c:v>0.87639078669813941</c:v>
                </c:pt>
                <c:pt idx="16">
                  <c:v>0.87836164493144897</c:v>
                </c:pt>
                <c:pt idx="17">
                  <c:v>0.88040985275429773</c:v>
                </c:pt>
                <c:pt idx="18">
                  <c:v>0.88253535596755983</c:v>
                </c:pt>
                <c:pt idx="19">
                  <c:v>0.88473810328488622</c:v>
                </c:pt>
                <c:pt idx="20">
                  <c:v>0.88701804680909924</c:v>
                </c:pt>
                <c:pt idx="21">
                  <c:v>0.88937514251212546</c:v>
                </c:pt>
                <c:pt idx="22">
                  <c:v>0.89180935071719869</c:v>
                </c:pt>
                <c:pt idx="23">
                  <c:v>0.89432063658204641</c:v>
                </c:pt>
                <c:pt idx="24">
                  <c:v>0.89690897058176877</c:v>
                </c:pt>
                <c:pt idx="25">
                  <c:v>0.89957432899010825</c:v>
                </c:pt>
                <c:pt idx="26">
                  <c:v>0.90231669435779882</c:v>
                </c:pt>
                <c:pt idx="27">
                  <c:v>0.90513605598666891</c:v>
                </c:pt>
                <c:pt idx="28">
                  <c:v>0.90803241039818072</c:v>
                </c:pt>
                <c:pt idx="29">
                  <c:v>0.91100576179506076</c:v>
                </c:pt>
                <c:pt idx="30">
                  <c:v>0.91405612251468482</c:v>
                </c:pt>
              </c:numCache>
            </c:numRef>
          </c:yVal>
          <c:smooth val="1"/>
        </c:ser>
        <c:ser>
          <c:idx val="7"/>
          <c:order val="7"/>
          <c:tx>
            <c:v>August</c:v>
          </c:tx>
          <c:marker>
            <c:symbol val="none"/>
          </c:marker>
          <c:xVal>
            <c:numRef>
              <c:f>Sheet2!$E$215:$E$245</c:f>
              <c:numCache>
                <c:formatCode>General</c:formatCode>
                <c:ptCount val="31"/>
                <c:pt idx="0">
                  <c:v>17.913187969938225</c:v>
                </c:pt>
                <c:pt idx="1">
                  <c:v>17.650037105625604</c:v>
                </c:pt>
                <c:pt idx="2">
                  <c:v>17.381656154399586</c:v>
                </c:pt>
                <c:pt idx="3">
                  <c:v>17.108124643328129</c:v>
                </c:pt>
                <c:pt idx="4">
                  <c:v>16.829523625701313</c:v>
                </c:pt>
                <c:pt idx="5">
                  <c:v>16.545935657013306</c:v>
                </c:pt>
                <c:pt idx="6">
                  <c:v>16.257444770499617</c:v>
                </c:pt>
                <c:pt idx="7">
                  <c:v>15.964136452236033</c:v>
                </c:pt>
                <c:pt idx="8">
                  <c:v>15.66609761580737</c:v>
                </c:pt>
                <c:pt idx="9">
                  <c:v>15.363416576553035</c:v>
                </c:pt>
                <c:pt idx="10">
                  <c:v>15.056183025397416</c:v>
                </c:pt>
                <c:pt idx="11">
                  <c:v>14.744488002272329</c:v>
                </c:pt>
                <c:pt idx="12">
                  <c:v>14.428423869140053</c:v>
                </c:pt>
                <c:pt idx="13">
                  <c:v>14.108084282624429</c:v>
                </c:pt>
                <c:pt idx="14">
                  <c:v>13.7835641662585</c:v>
                </c:pt>
                <c:pt idx="15">
                  <c:v>13.454959682356431</c:v>
                </c:pt>
                <c:pt idx="16">
                  <c:v>13.122368203518635</c:v>
                </c:pt>
                <c:pt idx="17">
                  <c:v>12.78588828377827</c:v>
                </c:pt>
                <c:pt idx="18">
                  <c:v>12.445619629397351</c:v>
                </c:pt>
                <c:pt idx="19">
                  <c:v>12.101663069321772</c:v>
                </c:pt>
                <c:pt idx="20">
                  <c:v>11.754120525303437</c:v>
                </c:pt>
                <c:pt idx="21">
                  <c:v>11.403094981698795</c:v>
                </c:pt>
                <c:pt idx="22">
                  <c:v>11.048690454952093</c:v>
                </c:pt>
                <c:pt idx="23">
                  <c:v>10.691011962773354</c:v>
                </c:pt>
                <c:pt idx="24">
                  <c:v>10.330165493019113</c:v>
                </c:pt>
                <c:pt idx="25">
                  <c:v>9.9662579722860212</c:v>
                </c:pt>
                <c:pt idx="26">
                  <c:v>9.5993972342263163</c:v>
                </c:pt>
                <c:pt idx="27">
                  <c:v>9.2296919875941494</c:v>
                </c:pt>
                <c:pt idx="28">
                  <c:v>8.8572517840329912</c:v>
                </c:pt>
                <c:pt idx="29">
                  <c:v>8.482186985613037</c:v>
                </c:pt>
                <c:pt idx="30">
                  <c:v>8.1046087321286961</c:v>
                </c:pt>
              </c:numCache>
            </c:numRef>
          </c:xVal>
          <c:yVal>
            <c:numRef>
              <c:f>Sheet2!$J$215:$J$245</c:f>
              <c:numCache>
                <c:formatCode>General</c:formatCode>
                <c:ptCount val="31"/>
                <c:pt idx="0">
                  <c:v>0.91718351347286498</c:v>
                </c:pt>
                <c:pt idx="1">
                  <c:v>0.92038796459668182</c:v>
                </c:pt>
                <c:pt idx="2">
                  <c:v>0.92366951524498808</c:v>
                </c:pt>
                <c:pt idx="3">
                  <c:v>0.92702821461521057</c:v>
                </c:pt>
                <c:pt idx="4">
                  <c:v>0.9304641221350517</c:v>
                </c:pt>
                <c:pt idx="5">
                  <c:v>0.93397730783769595</c:v>
                </c:pt>
                <c:pt idx="6">
                  <c:v>0.93756785271908527</c:v>
                </c:pt>
                <c:pt idx="7">
                  <c:v>0.94123584907584079</c:v>
                </c:pt>
                <c:pt idx="8">
                  <c:v>0.94498140082235227</c:v>
                </c:pt>
                <c:pt idx="9">
                  <c:v>0.94880462378556818</c:v>
                </c:pt>
                <c:pt idx="10">
                  <c:v>0.95270564597596097</c:v>
                </c:pt>
                <c:pt idx="11">
                  <c:v>0.95668460783313891</c:v>
                </c:pt>
                <c:pt idx="12">
                  <c:v>0.96074166244451764</c:v>
                </c:pt>
                <c:pt idx="13">
                  <c:v>0.96487697573544817</c:v>
                </c:pt>
                <c:pt idx="14">
                  <c:v>0.96909072662913887</c:v>
                </c:pt>
                <c:pt idx="15">
                  <c:v>0.97338310717468035</c:v>
                </c:pt>
                <c:pt idx="16">
                  <c:v>0.97775432264141104</c:v>
                </c:pt>
                <c:pt idx="17">
                  <c:v>0.98220459157782236</c:v>
                </c:pt>
                <c:pt idx="18">
                  <c:v>0.98673414583314212</c:v>
                </c:pt>
                <c:pt idx="19">
                  <c:v>0.99134323053965245</c:v>
                </c:pt>
                <c:pt idx="20">
                  <c:v>0.99603210405374976</c:v>
                </c:pt>
                <c:pt idx="21">
                  <c:v>1.0008010378536647</c:v>
                </c:pt>
                <c:pt idx="22">
                  <c:v>1.0056503163916883</c:v>
                </c:pt>
                <c:pt idx="23">
                  <c:v>1.0105802368986483</c:v>
                </c:pt>
                <c:pt idx="24">
                  <c:v>1.0155911091383174</c:v>
                </c:pt>
                <c:pt idx="25">
                  <c:v>1.0206832551093012</c:v>
                </c:pt>
                <c:pt idx="26">
                  <c:v>1.0258570086918777</c:v>
                </c:pt>
                <c:pt idx="27">
                  <c:v>1.0311127152371515</c:v>
                </c:pt>
                <c:pt idx="28">
                  <c:v>1.0364507310957496</c:v>
                </c:pt>
                <c:pt idx="29">
                  <c:v>1.0418714230831942</c:v>
                </c:pt>
                <c:pt idx="30">
                  <c:v>1.04737516787895</c:v>
                </c:pt>
              </c:numCache>
            </c:numRef>
          </c:yVal>
          <c:smooth val="1"/>
        </c:ser>
        <c:ser>
          <c:idx val="8"/>
          <c:order val="8"/>
          <c:tx>
            <c:v>September</c:v>
          </c:tx>
          <c:marker>
            <c:symbol val="none"/>
          </c:marker>
          <c:xVal>
            <c:numRef>
              <c:f>Sheet2!$E$246:$E$275</c:f>
              <c:numCache>
                <c:formatCode>General</c:formatCode>
                <c:ptCount val="30"/>
                <c:pt idx="0">
                  <c:v>7.7246289081652444</c:v>
                </c:pt>
                <c:pt idx="1">
                  <c:v>7.3423601099451563</c:v>
                </c:pt>
                <c:pt idx="2">
                  <c:v>6.9579156119633438</c:v>
                </c:pt>
                <c:pt idx="3">
                  <c:v>6.5714093334216273</c:v>
                </c:pt>
                <c:pt idx="4">
                  <c:v>6.1829558044717912</c:v>
                </c:pt>
                <c:pt idx="5">
                  <c:v>5.7926701322779737</c:v>
                </c:pt>
                <c:pt idx="6">
                  <c:v>5.4006679669078625</c:v>
                </c:pt>
                <c:pt idx="7">
                  <c:v>5.0070654670632351</c:v>
                </c:pt>
                <c:pt idx="8">
                  <c:v>4.6119792656593939</c:v>
                </c:pt>
                <c:pt idx="9">
                  <c:v>4.2155264352644748</c:v>
                </c:pt>
                <c:pt idx="10">
                  <c:v>3.8178244534081913</c:v>
                </c:pt>
                <c:pt idx="11">
                  <c:v>3.4189911677710461</c:v>
                </c:pt>
                <c:pt idx="12">
                  <c:v>3.0191447612630169</c:v>
                </c:pt>
                <c:pt idx="13">
                  <c:v>2.618403717003746</c:v>
                </c:pt>
                <c:pt idx="14">
                  <c:v>2.2168867832133041</c:v>
                </c:pt>
                <c:pt idx="15">
                  <c:v>1.8147129380247029</c:v>
                </c:pt>
                <c:pt idx="16">
                  <c:v>1.412001354227852</c:v>
                </c:pt>
                <c:pt idx="17">
                  <c:v>1.0088713639562585</c:v>
                </c:pt>
                <c:pt idx="18">
                  <c:v>0.60544242332625564</c:v>
                </c:pt>
                <c:pt idx="19">
                  <c:v>0.20183407703974532</c:v>
                </c:pt>
                <c:pt idx="20">
                  <c:v>-0.20183407703972808</c:v>
                </c:pt>
                <c:pt idx="21">
                  <c:v>-0.60544242332623843</c:v>
                </c:pt>
                <c:pt idx="22">
                  <c:v>-1.0088713639562412</c:v>
                </c:pt>
                <c:pt idx="23">
                  <c:v>-1.4120013542278349</c:v>
                </c:pt>
                <c:pt idx="24">
                  <c:v>-1.8147129380246856</c:v>
                </c:pt>
                <c:pt idx="25">
                  <c:v>-2.2168867832132868</c:v>
                </c:pt>
                <c:pt idx="26">
                  <c:v>-2.6184037170037699</c:v>
                </c:pt>
                <c:pt idx="27">
                  <c:v>-3.0191447612630409</c:v>
                </c:pt>
                <c:pt idx="28">
                  <c:v>-3.41899116777107</c:v>
                </c:pt>
                <c:pt idx="29">
                  <c:v>-3.8178244534082153</c:v>
                </c:pt>
              </c:numCache>
            </c:numRef>
          </c:xVal>
          <c:yVal>
            <c:numRef>
              <c:f>Sheet2!$J$246:$J$275</c:f>
              <c:numCache>
                <c:formatCode>General</c:formatCode>
                <c:ptCount val="30"/>
                <c:pt idx="0">
                  <c:v>1.052962351356022</c:v>
                </c:pt>
                <c:pt idx="1">
                  <c:v>1.058633367837837</c:v>
                </c:pt>
                <c:pt idx="2">
                  <c:v>1.064388619279024</c:v>
                </c:pt>
                <c:pt idx="3">
                  <c:v>1.0702285143665455</c:v>
                </c:pt>
                <c:pt idx="4">
                  <c:v>1.0761534675375199</c:v>
                </c:pt>
                <c:pt idx="5">
                  <c:v>1.0821638979098882</c:v>
                </c:pt>
                <c:pt idx="6">
                  <c:v>1.0882602281219775</c:v>
                </c:pt>
                <c:pt idx="7">
                  <c:v>1.0944428830768247</c:v>
                </c:pt>
                <c:pt idx="8">
                  <c:v>1.10071228858701</c:v>
                </c:pt>
                <c:pt idx="9">
                  <c:v>1.1070688699155744</c:v>
                </c:pt>
                <c:pt idx="10">
                  <c:v>1.1135130502084696</c:v>
                </c:pt>
                <c:pt idx="11">
                  <c:v>1.1200452488138339</c:v>
                </c:pt>
                <c:pt idx="12">
                  <c:v>1.1266658794832747</c:v>
                </c:pt>
                <c:pt idx="13">
                  <c:v>1.1333753484501643</c:v>
                </c:pt>
                <c:pt idx="14">
                  <c:v>1.1401740523798825</c:v>
                </c:pt>
                <c:pt idx="15">
                  <c:v>1.1470623761867884</c:v>
                </c:pt>
                <c:pt idx="16">
                  <c:v>1.1540406907126368</c:v>
                </c:pt>
                <c:pt idx="17">
                  <c:v>1.1611093502610332</c:v>
                </c:pt>
                <c:pt idx="18">
                  <c:v>1.1682686899824855</c:v>
                </c:pt>
                <c:pt idx="19">
                  <c:v>1.1755190231045416</c:v>
                </c:pt>
                <c:pt idx="20">
                  <c:v>1.1828606380014899</c:v>
                </c:pt>
                <c:pt idx="21">
                  <c:v>1.1902937950980879</c:v>
                </c:pt>
                <c:pt idx="22">
                  <c:v>1.1978187236018252</c:v>
                </c:pt>
                <c:pt idx="23">
                  <c:v>1.2054356180582793</c:v>
                </c:pt>
                <c:pt idx="24">
                  <c:v>1.2131446347242509</c:v>
                </c:pt>
                <c:pt idx="25">
                  <c:v>1.2209458877534709</c:v>
                </c:pt>
                <c:pt idx="26">
                  <c:v>1.2288394451898967</c:v>
                </c:pt>
                <c:pt idx="27">
                  <c:v>1.236825324763835</c:v>
                </c:pt>
                <c:pt idx="28">
                  <c:v>1.244903489486461</c:v>
                </c:pt>
                <c:pt idx="29">
                  <c:v>1.2530738430386221</c:v>
                </c:pt>
              </c:numCache>
            </c:numRef>
          </c:yVal>
          <c:smooth val="1"/>
        </c:ser>
        <c:ser>
          <c:idx val="9"/>
          <c:order val="9"/>
          <c:tx>
            <c:v>October</c:v>
          </c:tx>
          <c:marker>
            <c:symbol val="none"/>
          </c:marker>
          <c:xVal>
            <c:numRef>
              <c:f>Sheet2!$E$276:$E$311</c:f>
              <c:numCache>
                <c:formatCode>General</c:formatCode>
                <c:ptCount val="36"/>
                <c:pt idx="0">
                  <c:v>-4.215526435264457</c:v>
                </c:pt>
                <c:pt idx="1">
                  <c:v>-4.611979265659377</c:v>
                </c:pt>
                <c:pt idx="2">
                  <c:v>-5.0070654670632182</c:v>
                </c:pt>
                <c:pt idx="3">
                  <c:v>-5.4006679669078448</c:v>
                </c:pt>
                <c:pt idx="4">
                  <c:v>-5.7926701322779568</c:v>
                </c:pt>
                <c:pt idx="5">
                  <c:v>-6.1829558044717743</c:v>
                </c:pt>
                <c:pt idx="6">
                  <c:v>-6.5714093334216113</c:v>
                </c:pt>
                <c:pt idx="7">
                  <c:v>-6.957915611963327</c:v>
                </c:pt>
                <c:pt idx="8">
                  <c:v>-7.3423601099451394</c:v>
                </c:pt>
                <c:pt idx="9">
                  <c:v>-7.7246289081652275</c:v>
                </c:pt>
                <c:pt idx="10">
                  <c:v>-8.1046087321286802</c:v>
                </c:pt>
                <c:pt idx="11">
                  <c:v>-8.482186985613021</c:v>
                </c:pt>
                <c:pt idx="12">
                  <c:v>-8.857251784032977</c:v>
                </c:pt>
                <c:pt idx="13">
                  <c:v>-9.2296919875941335</c:v>
                </c:pt>
                <c:pt idx="14">
                  <c:v>-9.5993972342263003</c:v>
                </c:pt>
                <c:pt idx="15">
                  <c:v>-9.9662579722860052</c:v>
                </c:pt>
                <c:pt idx="16">
                  <c:v>-10.330165493019136</c:v>
                </c:pt>
                <c:pt idx="17">
                  <c:v>-10.691011962773377</c:v>
                </c:pt>
                <c:pt idx="18">
                  <c:v>-11.048690454952114</c:v>
                </c:pt>
                <c:pt idx="19">
                  <c:v>-11.40309498169878</c:v>
                </c:pt>
                <c:pt idx="20">
                  <c:v>-11.754120525303458</c:v>
                </c:pt>
                <c:pt idx="21">
                  <c:v>-12.101663069321756</c:v>
                </c:pt>
                <c:pt idx="22">
                  <c:v>-12.445619629397335</c:v>
                </c:pt>
                <c:pt idx="23">
                  <c:v>-12.785888283778254</c:v>
                </c:pt>
                <c:pt idx="24">
                  <c:v>-13.122368203518656</c:v>
                </c:pt>
                <c:pt idx="25">
                  <c:v>-13.454959682356419</c:v>
                </c:pt>
                <c:pt idx="26">
                  <c:v>-13.783564166258486</c:v>
                </c:pt>
                <c:pt idx="27">
                  <c:v>-14.108084282624416</c:v>
                </c:pt>
                <c:pt idx="28">
                  <c:v>-14.428423869140007</c:v>
                </c:pt>
                <c:pt idx="29">
                  <c:v>-14.744488002272313</c:v>
                </c:pt>
                <c:pt idx="30">
                  <c:v>-15.056183025397402</c:v>
                </c:pt>
                <c:pt idx="31">
                  <c:v>-15.363416576553023</c:v>
                </c:pt>
                <c:pt idx="32">
                  <c:v>-15.666097615807328</c:v>
                </c:pt>
                <c:pt idx="33">
                  <c:v>-15.964136452236051</c:v>
                </c:pt>
                <c:pt idx="34">
                  <c:v>-16.257444770499632</c:v>
                </c:pt>
                <c:pt idx="35">
                  <c:v>-16.54593565701332</c:v>
                </c:pt>
              </c:numCache>
            </c:numRef>
          </c:xVal>
          <c:yVal>
            <c:numRef>
              <c:f>Sheet2!$J$276:$J$311</c:f>
              <c:numCache>
                <c:formatCode>General</c:formatCode>
                <c:ptCount val="36"/>
                <c:pt idx="0">
                  <c:v>1.261336224950286</c:v>
                </c:pt>
                <c:pt idx="1">
                  <c:v>1.2696904055674834</c:v>
                </c:pt>
                <c:pt idx="2">
                  <c:v>1.2781360808041995</c:v>
                </c:pt>
                <c:pt idx="3">
                  <c:v>1.2866728666773197</c:v>
                </c:pt>
                <c:pt idx="4">
                  <c:v>1.2953002936235394</c:v>
                </c:pt>
                <c:pt idx="5">
                  <c:v>1.3040178005980028</c:v>
                </c:pt>
                <c:pt idx="6">
                  <c:v>1.3128247289554371</c:v>
                </c:pt>
                <c:pt idx="7">
                  <c:v>1.321720316115629</c:v>
                </c:pt>
                <c:pt idx="8">
                  <c:v>1.3307036890163353</c:v>
                </c:pt>
                <c:pt idx="9">
                  <c:v>1.3397738573580669</c:v>
                </c:pt>
                <c:pt idx="10">
                  <c:v>1.3489297066466825</c:v>
                </c:pt>
                <c:pt idx="11">
                  <c:v>1.3581699910413578</c:v>
                </c:pt>
                <c:pt idx="12">
                  <c:v>1.3674933260172868</c:v>
                </c:pt>
                <c:pt idx="13">
                  <c:v>1.376898180854419</c:v>
                </c:pt>
                <c:pt idx="14">
                  <c:v>1.3863828709656276</c:v>
                </c:pt>
                <c:pt idx="15">
                  <c:v>1.3959455500799698</c:v>
                </c:pt>
                <c:pt idx="16">
                  <c:v>1.4055842022991245</c:v>
                </c:pt>
                <c:pt idx="17">
                  <c:v>1.4152966340476827</c:v>
                </c:pt>
                <c:pt idx="18">
                  <c:v>1.4250804659407563</c:v>
                </c:pt>
                <c:pt idx="19">
                  <c:v>1.4349331245952106</c:v>
                </c:pt>
                <c:pt idx="20">
                  <c:v>1.4448518344139929</c:v>
                </c:pt>
                <c:pt idx="21">
                  <c:v>1.4548336093761793</c:v>
                </c:pt>
                <c:pt idx="22">
                  <c:v>1.4648752448687714</c:v>
                </c:pt>
                <c:pt idx="23">
                  <c:v>1.4749733095997166</c:v>
                </c:pt>
                <c:pt idx="24">
                  <c:v>1.4851241376352564</c:v>
                </c:pt>
                <c:pt idx="25">
                  <c:v>1.4953238206083492</c:v>
                </c:pt>
                <c:pt idx="26">
                  <c:v>1.5055682001486916</c:v>
                </c:pt>
                <c:pt idx="27">
                  <c:v>1.515852860588591</c:v>
                </c:pt>
                <c:pt idx="28">
                  <c:v>1.5261731220027457</c:v>
                </c:pt>
                <c:pt idx="29">
                  <c:v>1.5365240336437118</c:v>
                </c:pt>
                <c:pt idx="30">
                  <c:v>1.5469003678384592</c:v>
                </c:pt>
                <c:pt idx="31">
                  <c:v>1.55729661441499</c:v>
                </c:pt>
                <c:pt idx="32">
                  <c:v>1.5677069757312416</c:v>
                </c:pt>
                <c:pt idx="33">
                  <c:v>1.5781253623816776</c:v>
                </c:pt>
                <c:pt idx="34">
                  <c:v>1.5885453896596569</c:v>
                </c:pt>
                <c:pt idx="35">
                  <c:v>1.5989603748561769</c:v>
                </c:pt>
              </c:numCache>
            </c:numRef>
          </c:yVal>
          <c:smooth val="1"/>
        </c:ser>
        <c:ser>
          <c:idx val="10"/>
          <c:order val="10"/>
          <c:tx>
            <c:v>November</c:v>
          </c:tx>
          <c:marker>
            <c:symbol val="none"/>
          </c:marker>
          <c:xVal>
            <c:numRef>
              <c:f>Sheet2!$E$312:$E$336</c:f>
              <c:numCache>
                <c:formatCode>General</c:formatCode>
                <c:ptCount val="25"/>
                <c:pt idx="0">
                  <c:v>-16.829523625701299</c:v>
                </c:pt>
                <c:pt idx="1">
                  <c:v>-17.108124643328143</c:v>
                </c:pt>
                <c:pt idx="2">
                  <c:v>-17.381656154399572</c:v>
                </c:pt>
                <c:pt idx="3">
                  <c:v>-17.650037105625593</c:v>
                </c:pt>
                <c:pt idx="4">
                  <c:v>-17.91318796993821</c:v>
                </c:pt>
                <c:pt idx="5">
                  <c:v>-18.171030770057108</c:v>
                </c:pt>
                <c:pt idx="6">
                  <c:v>-18.423489101595852</c:v>
                </c:pt>
                <c:pt idx="7">
                  <c:v>-18.670488155702326</c:v>
                </c:pt>
                <c:pt idx="8">
                  <c:v>-18.911954741226136</c:v>
                </c:pt>
                <c:pt idx="9">
                  <c:v>-19.147817306406733</c:v>
                </c:pt>
                <c:pt idx="10">
                  <c:v>-19.378005960075672</c:v>
                </c:pt>
                <c:pt idx="11">
                  <c:v>-19.602452492367021</c:v>
                </c:pt>
                <c:pt idx="12">
                  <c:v>-19.82109039492931</c:v>
                </c:pt>
                <c:pt idx="13">
                  <c:v>-20.033854880633438</c:v>
                </c:pt>
                <c:pt idx="14">
                  <c:v>-20.240682902770413</c:v>
                </c:pt>
                <c:pt idx="15">
                  <c:v>-20.441513173733579</c:v>
                </c:pt>
                <c:pt idx="16">
                  <c:v>-20.636286183179408</c:v>
                </c:pt>
                <c:pt idx="17">
                  <c:v>-20.824944215661624</c:v>
                </c:pt>
                <c:pt idx="18">
                  <c:v>-21.007431367733616</c:v>
                </c:pt>
                <c:pt idx="19">
                  <c:v>-21.183693564513849</c:v>
                </c:pt>
                <c:pt idx="20">
                  <c:v>-21.353678575709367</c:v>
                </c:pt>
                <c:pt idx="21">
                  <c:v>-21.517336031092789</c:v>
                </c:pt>
                <c:pt idx="22">
                  <c:v>-21.674617435428036</c:v>
                </c:pt>
                <c:pt idx="23">
                  <c:v>-21.825476182840614</c:v>
                </c:pt>
                <c:pt idx="24">
                  <c:v>-21.969867570627862</c:v>
                </c:pt>
              </c:numCache>
            </c:numRef>
          </c:xVal>
          <c:yVal>
            <c:numRef>
              <c:f>Sheet2!$J$312:$J$336</c:f>
              <c:numCache>
                <c:formatCode>General</c:formatCode>
                <c:ptCount val="25"/>
                <c:pt idx="0">
                  <c:v>1.609363335477441</c:v>
                </c:pt>
                <c:pt idx="1">
                  <c:v>1.6197469884652311</c:v>
                </c:pt>
                <c:pt idx="2">
                  <c:v>1.6301037505048452</c:v>
                </c:pt>
                <c:pt idx="3">
                  <c:v>1.6404257395055588</c:v>
                </c:pt>
                <c:pt idx="4">
                  <c:v>1.650704777337936</c:v>
                </c:pt>
                <c:pt idx="5">
                  <c:v>1.6609323939108909</c:v>
                </c:pt>
                <c:pt idx="6">
                  <c:v>1.6710998326690401</c:v>
                </c:pt>
                <c:pt idx="7">
                  <c:v>1.6811980575875223</c:v>
                </c:pt>
                <c:pt idx="8">
                  <c:v>1.6912177617370301</c:v>
                </c:pt>
                <c:pt idx="9">
                  <c:v>1.7011493774862729</c:v>
                </c:pt>
                <c:pt idx="10">
                  <c:v>1.7109830884023214</c:v>
                </c:pt>
                <c:pt idx="11">
                  <c:v>1.7207088429013713</c:v>
                </c:pt>
                <c:pt idx="12">
                  <c:v>1.7303163696932009</c:v>
                </c:pt>
                <c:pt idx="13">
                  <c:v>1.7397951950521755</c:v>
                </c:pt>
                <c:pt idx="14">
                  <c:v>1.7491346619358685</c:v>
                </c:pt>
                <c:pt idx="15">
                  <c:v>1.7583239509594448</c:v>
                </c:pt>
                <c:pt idx="16">
                  <c:v>1.7673521032197452</c:v>
                </c:pt>
                <c:pt idx="17">
                  <c:v>1.7762080449477724</c:v>
                </c:pt>
                <c:pt idx="18">
                  <c:v>1.7848806139519788</c:v>
                </c:pt>
                <c:pt idx="19">
                  <c:v>1.7933585877975455</c:v>
                </c:pt>
                <c:pt idx="20">
                  <c:v>1.8016307136489147</c:v>
                </c:pt>
                <c:pt idx="21">
                  <c:v>1.8096857396843269</c:v>
                </c:pt>
                <c:pt idx="22">
                  <c:v>1.8175124479721916</c:v>
                </c:pt>
                <c:pt idx="23">
                  <c:v>1.8250996886801283</c:v>
                </c:pt>
                <c:pt idx="24">
                  <c:v>1.8324364154685093</c:v>
                </c:pt>
              </c:numCache>
            </c:numRef>
          </c:yVal>
          <c:smooth val="1"/>
        </c:ser>
        <c:ser>
          <c:idx val="11"/>
          <c:order val="11"/>
          <c:tx>
            <c:v>December</c:v>
          </c:tx>
          <c:marker>
            <c:symbol val="none"/>
          </c:marker>
          <c:xVal>
            <c:numRef>
              <c:f>Sheet2!$E$337:$E$367</c:f>
              <c:numCache>
                <c:formatCode>General</c:formatCode>
                <c:ptCount val="31"/>
                <c:pt idx="0">
                  <c:v>-22.107748812505367</c:v>
                </c:pt>
                <c:pt idx="1">
                  <c:v>-22.239079051285422</c:v>
                </c:pt>
                <c:pt idx="2">
                  <c:v>-22.363819370983943</c:v>
                </c:pt>
                <c:pt idx="3">
                  <c:v>-22.481932808352092</c:v>
                </c:pt>
                <c:pt idx="4">
                  <c:v>-22.593384363829291</c:v>
                </c:pt>
                <c:pt idx="5">
                  <c:v>-22.698141011914302</c:v>
                </c:pt>
                <c:pt idx="6">
                  <c:v>-22.79617171095148</c:v>
                </c:pt>
                <c:pt idx="7">
                  <c:v>-22.887447412329028</c:v>
                </c:pt>
                <c:pt idx="8">
                  <c:v>-22.971941069086746</c:v>
                </c:pt>
                <c:pt idx="9">
                  <c:v>-23.049627643930584</c:v>
                </c:pt>
                <c:pt idx="10">
                  <c:v>-23.120484116651824</c:v>
                </c:pt>
                <c:pt idx="11">
                  <c:v>-23.18448949094838</c:v>
                </c:pt>
                <c:pt idx="12">
                  <c:v>-23.241624800646516</c:v>
                </c:pt>
                <c:pt idx="13">
                  <c:v>-23.291873115320865</c:v>
                </c:pt>
                <c:pt idx="14">
                  <c:v>-23.335219545311357</c:v>
                </c:pt>
                <c:pt idx="15">
                  <c:v>-23.371651246135286</c:v>
                </c:pt>
                <c:pt idx="16">
                  <c:v>-23.401157422293444</c:v>
                </c:pt>
                <c:pt idx="17">
                  <c:v>-23.423729330469037</c:v>
                </c:pt>
                <c:pt idx="18">
                  <c:v>-23.439360282118528</c:v>
                </c:pt>
                <c:pt idx="19">
                  <c:v>-23.448045645453604</c:v>
                </c:pt>
                <c:pt idx="20">
                  <c:v>-23.449782846813658</c:v>
                </c:pt>
                <c:pt idx="21">
                  <c:v>-23.444571371428442</c:v>
                </c:pt>
                <c:pt idx="22">
                  <c:v>-23.432412763570579</c:v>
                </c:pt>
                <c:pt idx="23">
                  <c:v>-23.413310626097985</c:v>
                </c:pt>
                <c:pt idx="24">
                  <c:v>-23.387270619386246</c:v>
                </c:pt>
                <c:pt idx="25">
                  <c:v>-23.354300459651352</c:v>
                </c:pt>
                <c:pt idx="26">
                  <c:v>-23.314409916663177</c:v>
                </c:pt>
                <c:pt idx="27">
                  <c:v>-23.26761081085051</c:v>
                </c:pt>
                <c:pt idx="28">
                  <c:v>-23.213917009798422</c:v>
                </c:pt>
                <c:pt idx="29">
                  <c:v>-23.153344424138975</c:v>
                </c:pt>
                <c:pt idx="30">
                  <c:v>-23.085911002836561</c:v>
                </c:pt>
              </c:numCache>
            </c:numRef>
          </c:xVal>
          <c:yVal>
            <c:numRef>
              <c:f>Sheet2!$J$337:$J$367</c:f>
              <c:numCache>
                <c:formatCode>General</c:formatCode>
                <c:ptCount val="31"/>
                <c:pt idx="0">
                  <c:v>1.8395117219018089</c:v>
                </c:pt>
                <c:pt idx="1">
                  <c:v>1.8463148786930812</c:v>
                </c:pt>
                <c:pt idx="2">
                  <c:v>1.8528353715799144</c:v>
                </c:pt>
                <c:pt idx="3">
                  <c:v>1.8590629396144216</c:v>
                </c:pt>
                <c:pt idx="4">
                  <c:v>1.8649876136355958</c:v>
                </c:pt>
                <c:pt idx="5">
                  <c:v>1.8705997546799591</c:v>
                </c:pt>
                <c:pt idx="6">
                  <c:v>1.8758900920761208</c:v>
                </c:pt>
                <c:pt idx="7">
                  <c:v>1.8808497609609514</c:v>
                </c:pt>
                <c:pt idx="8">
                  <c:v>1.8854703389497298</c:v>
                </c:pt>
                <c:pt idx="9">
                  <c:v>1.8897438816901673</c:v>
                </c:pt>
                <c:pt idx="10">
                  <c:v>1.8936629570306485</c:v>
                </c:pt>
                <c:pt idx="11">
                  <c:v>1.8972206775366427</c:v>
                </c:pt>
                <c:pt idx="12">
                  <c:v>1.9004107310960057</c:v>
                </c:pt>
                <c:pt idx="13">
                  <c:v>1.9032274093638581</c:v>
                </c:pt>
                <c:pt idx="14">
                  <c:v>1.9056656338108857</c:v>
                </c:pt>
                <c:pt idx="15">
                  <c:v>1.9077209791551182</c:v>
                </c:pt>
                <c:pt idx="16">
                  <c:v>1.9093896939764095</c:v>
                </c:pt>
                <c:pt idx="17">
                  <c:v>1.9106687183347197</c:v>
                </c:pt>
                <c:pt idx="18">
                  <c:v>1.9115556982376658</c:v>
                </c:pt>
                <c:pt idx="19">
                  <c:v>1.9120489968293073</c:v>
                </c:pt>
                <c:pt idx="20">
                  <c:v>1.912147702200482</c:v>
                </c:pt>
                <c:pt idx="21">
                  <c:v>1.9118516317507457</c:v>
                </c:pt>
                <c:pt idx="22">
                  <c:v>1.9111613330627222</c:v>
                </c:pt>
                <c:pt idx="23">
                  <c:v>1.9100780812810123</c:v>
                </c:pt>
                <c:pt idx="24">
                  <c:v>1.9086038730192174</c:v>
                </c:pt>
                <c:pt idx="25">
                  <c:v>1.9067414168497463</c:v>
                </c:pt>
                <c:pt idx="26">
                  <c:v>1.9044941204613768</c:v>
                </c:pt>
                <c:pt idx="27">
                  <c:v>1.9018660745986335</c:v>
                </c:pt>
                <c:pt idx="28">
                  <c:v>1.8988620339245139</c:v>
                </c:pt>
                <c:pt idx="29">
                  <c:v>1.8954873949735629</c:v>
                </c:pt>
                <c:pt idx="30">
                  <c:v>1.8917481713854756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84768"/>
        <c:axId val="84390656"/>
      </c:scatterChart>
      <c:valAx>
        <c:axId val="8438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390656"/>
        <c:crosses val="autoZero"/>
        <c:crossBetween val="midCat"/>
        <c:majorUnit val="2"/>
        <c:minorUnit val="1"/>
      </c:valAx>
      <c:valAx>
        <c:axId val="84390656"/>
        <c:scaling>
          <c:orientation val="minMax"/>
          <c:min val="0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8476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20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14</xdr:row>
      <xdr:rowOff>76200</xdr:rowOff>
    </xdr:from>
    <xdr:to>
      <xdr:col>13</xdr:col>
      <xdr:colOff>161925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413" cy="62944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9522" cy="63036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0.15515</cdr:x>
      <cdr:y>0.92804</cdr:y>
    </cdr:from>
    <cdr:to>
      <cdr:x>0.24424</cdr:x>
      <cdr:y>0.96614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345489" y="5841556"/>
          <a:ext cx="772657" cy="239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0.08221</cdr:x>
      <cdr:y>0.89444</cdr:y>
    </cdr:from>
    <cdr:to>
      <cdr:x>0.19434</cdr:x>
      <cdr:y>0.941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13180" y="5632036"/>
          <a:ext cx="972703" cy="29317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January</a:t>
          </a:r>
        </a:p>
      </cdr:txBody>
    </cdr:sp>
  </cdr:relSizeAnchor>
  <cdr:relSizeAnchor xmlns:cdr="http://schemas.openxmlformats.org/drawingml/2006/chartDrawing">
    <cdr:from>
      <cdr:x>0.19631</cdr:x>
      <cdr:y>0.89611</cdr:y>
    </cdr:from>
    <cdr:to>
      <cdr:x>0.34713</cdr:x>
      <cdr:y>0.94267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702919" y="5642585"/>
          <a:ext cx="1308331" cy="29317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February</a:t>
          </a:r>
        </a:p>
      </cdr:txBody>
    </cdr:sp>
  </cdr:relSizeAnchor>
  <cdr:relSizeAnchor xmlns:cdr="http://schemas.openxmlformats.org/drawingml/2006/chartDrawing">
    <cdr:from>
      <cdr:x>0.34681</cdr:x>
      <cdr:y>0.89422</cdr:y>
    </cdr:from>
    <cdr:to>
      <cdr:x>0.56138</cdr:x>
      <cdr:y>0.94078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008534" y="5630646"/>
          <a:ext cx="1861348" cy="29317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March</a:t>
          </a:r>
        </a:p>
      </cdr:txBody>
    </cdr:sp>
  </cdr:relSizeAnchor>
  <cdr:relSizeAnchor xmlns:cdr="http://schemas.openxmlformats.org/drawingml/2006/chartDrawing">
    <cdr:from>
      <cdr:x>0.57575</cdr:x>
      <cdr:y>0.89422</cdr:y>
    </cdr:from>
    <cdr:to>
      <cdr:x>0.75883</cdr:x>
      <cdr:y>0.94078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994506" y="5630646"/>
          <a:ext cx="1588179" cy="29317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April</a:t>
          </a:r>
        </a:p>
      </cdr:txBody>
    </cdr:sp>
  </cdr:relSizeAnchor>
  <cdr:relSizeAnchor xmlns:cdr="http://schemas.openxmlformats.org/drawingml/2006/chartDrawing">
    <cdr:from>
      <cdr:x>0.75784</cdr:x>
      <cdr:y>0.89193</cdr:y>
    </cdr:from>
    <cdr:to>
      <cdr:x>0.88563</cdr:x>
      <cdr:y>0.93849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574063" y="5616232"/>
          <a:ext cx="1108550" cy="2931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May</a:t>
          </a:r>
        </a:p>
      </cdr:txBody>
    </cdr:sp>
  </cdr:relSizeAnchor>
  <cdr:relSizeAnchor xmlns:cdr="http://schemas.openxmlformats.org/drawingml/2006/chartDrawing">
    <cdr:from>
      <cdr:x>0.88174</cdr:x>
      <cdr:y>0.89448</cdr:y>
    </cdr:from>
    <cdr:to>
      <cdr:x>0.98418</cdr:x>
      <cdr:y>0.93218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7648908" y="5632319"/>
          <a:ext cx="888645" cy="23738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June</a:t>
          </a:r>
        </a:p>
      </cdr:txBody>
    </cdr:sp>
  </cdr:relSizeAnchor>
  <cdr:relSizeAnchor xmlns:cdr="http://schemas.openxmlformats.org/drawingml/2006/chartDrawing">
    <cdr:from>
      <cdr:x>0.07988</cdr:x>
      <cdr:y>0.9037</cdr:y>
    </cdr:from>
    <cdr:to>
      <cdr:x>0.19201</cdr:x>
      <cdr:y>0.9037</cdr:y>
    </cdr:to>
    <cdr:cxnSp macro="">
      <cdr:nvCxnSpPr>
        <cdr:cNvPr id="13" name="Straight Connector 12"/>
        <cdr:cNvCxnSpPr/>
      </cdr:nvCxnSpPr>
      <cdr:spPr>
        <a:xfrm xmlns:a="http://schemas.openxmlformats.org/drawingml/2006/main">
          <a:off x="692727" y="5688357"/>
          <a:ext cx="972483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0.19249</cdr:x>
      <cdr:y>0.90331</cdr:y>
    </cdr:from>
    <cdr:to>
      <cdr:x>0.34332</cdr:x>
      <cdr:y>0.90331</cdr:y>
    </cdr:to>
    <cdr:cxnSp macro="">
      <cdr:nvCxnSpPr>
        <cdr:cNvPr id="14" name="Straight Connector 13"/>
        <cdr:cNvCxnSpPr/>
      </cdr:nvCxnSpPr>
      <cdr:spPr>
        <a:xfrm xmlns:a="http://schemas.openxmlformats.org/drawingml/2006/main">
          <a:off x="1669383" y="5685870"/>
          <a:ext cx="1308012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2">
              <a:lumMod val="60000"/>
              <a:lumOff val="4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0.57364</cdr:x>
      <cdr:y>0.90349</cdr:y>
    </cdr:from>
    <cdr:to>
      <cdr:x>0.75653</cdr:x>
      <cdr:y>0.90349</cdr:y>
    </cdr:to>
    <cdr:cxnSp macro="">
      <cdr:nvCxnSpPr>
        <cdr:cNvPr id="18" name="Straight Connector 17"/>
        <cdr:cNvCxnSpPr/>
      </cdr:nvCxnSpPr>
      <cdr:spPr>
        <a:xfrm xmlns:a="http://schemas.openxmlformats.org/drawingml/2006/main">
          <a:off x="4976202" y="5689034"/>
          <a:ext cx="1586531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0.75622</cdr:x>
      <cdr:y>0.9031</cdr:y>
    </cdr:from>
    <cdr:to>
      <cdr:x>0.88255</cdr:x>
      <cdr:y>0.9031</cdr:y>
    </cdr:to>
    <cdr:cxnSp macro="">
      <cdr:nvCxnSpPr>
        <cdr:cNvPr id="20" name="Straight Connector 19"/>
        <cdr:cNvCxnSpPr/>
      </cdr:nvCxnSpPr>
      <cdr:spPr>
        <a:xfrm xmlns:a="http://schemas.openxmlformats.org/drawingml/2006/main">
          <a:off x="6560011" y="5686578"/>
          <a:ext cx="1095885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92D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0.88198</cdr:x>
      <cdr:y>0.90376</cdr:y>
    </cdr:from>
    <cdr:to>
      <cdr:x>0.91894</cdr:x>
      <cdr:y>0.90376</cdr:y>
    </cdr:to>
    <cdr:cxnSp macro="">
      <cdr:nvCxnSpPr>
        <cdr:cNvPr id="22" name="Straight Connector 21"/>
        <cdr:cNvCxnSpPr/>
      </cdr:nvCxnSpPr>
      <cdr:spPr>
        <a:xfrm xmlns:a="http://schemas.openxmlformats.org/drawingml/2006/main">
          <a:off x="7650943" y="5690735"/>
          <a:ext cx="320651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00B0F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0.83026</cdr:x>
      <cdr:y>0.88374</cdr:y>
    </cdr:from>
    <cdr:to>
      <cdr:x>0.91907</cdr:x>
      <cdr:y>0.88374</cdr:y>
    </cdr:to>
    <cdr:cxnSp macro="">
      <cdr:nvCxnSpPr>
        <cdr:cNvPr id="25" name="Straight Connector 24"/>
        <cdr:cNvCxnSpPr/>
      </cdr:nvCxnSpPr>
      <cdr:spPr>
        <a:xfrm xmlns:a="http://schemas.openxmlformats.org/drawingml/2006/main">
          <a:off x="7200367" y="5562688"/>
          <a:ext cx="770171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5">
              <a:lumMod val="60000"/>
              <a:lumOff val="4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0.65131</cdr:x>
      <cdr:y>0.88334</cdr:y>
    </cdr:from>
    <cdr:to>
      <cdr:x>0.82892</cdr:x>
      <cdr:y>0.88334</cdr:y>
    </cdr:to>
    <cdr:cxnSp macro="">
      <cdr:nvCxnSpPr>
        <cdr:cNvPr id="27" name="Straight Connector 26"/>
        <cdr:cNvCxnSpPr/>
      </cdr:nvCxnSpPr>
      <cdr:spPr>
        <a:xfrm xmlns:a="http://schemas.openxmlformats.org/drawingml/2006/main">
          <a:off x="5648392" y="5560201"/>
          <a:ext cx="1540341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0.43395</cdr:x>
      <cdr:y>0.88401</cdr:y>
    </cdr:from>
    <cdr:to>
      <cdr:x>0.64891</cdr:x>
      <cdr:y>0.88401</cdr:y>
    </cdr:to>
    <cdr:cxnSp macro="">
      <cdr:nvCxnSpPr>
        <cdr:cNvPr id="29" name="Straight Connector 28"/>
        <cdr:cNvCxnSpPr/>
      </cdr:nvCxnSpPr>
      <cdr:spPr>
        <a:xfrm xmlns:a="http://schemas.openxmlformats.org/drawingml/2006/main">
          <a:off x="3763374" y="5564375"/>
          <a:ext cx="1864235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0.20737</cdr:x>
      <cdr:y>0.8836</cdr:y>
    </cdr:from>
    <cdr:to>
      <cdr:x>0.43357</cdr:x>
      <cdr:y>0.88361</cdr:y>
    </cdr:to>
    <cdr:cxnSp macro="">
      <cdr:nvCxnSpPr>
        <cdr:cNvPr id="32" name="Straight Connector 31"/>
        <cdr:cNvCxnSpPr/>
      </cdr:nvCxnSpPr>
      <cdr:spPr>
        <a:xfrm xmlns:a="http://schemas.openxmlformats.org/drawingml/2006/main">
          <a:off x="1798427" y="5561800"/>
          <a:ext cx="1961661" cy="8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0.12519</cdr:x>
      <cdr:y>0.8836</cdr:y>
    </cdr:from>
    <cdr:to>
      <cdr:x>0.20661</cdr:x>
      <cdr:y>0.8836</cdr:y>
    </cdr:to>
    <cdr:cxnSp macro="">
      <cdr:nvCxnSpPr>
        <cdr:cNvPr id="39" name="Straight Connector 38"/>
        <cdr:cNvCxnSpPr/>
      </cdr:nvCxnSpPr>
      <cdr:spPr>
        <a:xfrm xmlns:a="http://schemas.openxmlformats.org/drawingml/2006/main" flipH="1">
          <a:off x="1085717" y="5561801"/>
          <a:ext cx="706049" cy="0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0.08065</cdr:x>
      <cdr:y>0.8832</cdr:y>
    </cdr:from>
    <cdr:to>
      <cdr:x>0.12414</cdr:x>
      <cdr:y>0.8836</cdr:y>
    </cdr:to>
    <cdr:cxnSp macro="">
      <cdr:nvCxnSpPr>
        <cdr:cNvPr id="40" name="Straight Connector 39"/>
        <cdr:cNvCxnSpPr/>
      </cdr:nvCxnSpPr>
      <cdr:spPr>
        <a:xfrm xmlns:a="http://schemas.openxmlformats.org/drawingml/2006/main" flipH="1">
          <a:off x="699388" y="5559315"/>
          <a:ext cx="377182" cy="2486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0.02912</cdr:x>
      <cdr:y>0.84655</cdr:y>
    </cdr:from>
    <cdr:to>
      <cdr:x>0.14125</cdr:x>
      <cdr:y>0.89311</cdr:y>
    </cdr:to>
    <cdr:sp macro="" textlink="">
      <cdr:nvSpPr>
        <cdr:cNvPr id="43" name="TextBox 1"/>
        <cdr:cNvSpPr txBox="1"/>
      </cdr:nvSpPr>
      <cdr:spPr>
        <a:xfrm xmlns:a="http://schemas.openxmlformats.org/drawingml/2006/main">
          <a:off x="252623" y="5330493"/>
          <a:ext cx="972703" cy="29317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December</a:t>
          </a:r>
        </a:p>
      </cdr:txBody>
    </cdr:sp>
  </cdr:relSizeAnchor>
  <cdr:relSizeAnchor xmlns:cdr="http://schemas.openxmlformats.org/drawingml/2006/chartDrawing">
    <cdr:from>
      <cdr:x>0.50638</cdr:x>
      <cdr:y>0.84476</cdr:y>
    </cdr:from>
    <cdr:to>
      <cdr:x>0.61851</cdr:x>
      <cdr:y>0.89132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4392713" y="5319236"/>
          <a:ext cx="972703" cy="2931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September</a:t>
          </a:r>
        </a:p>
      </cdr:txBody>
    </cdr:sp>
  </cdr:relSizeAnchor>
  <cdr:relSizeAnchor xmlns:cdr="http://schemas.openxmlformats.org/drawingml/2006/chartDrawing">
    <cdr:from>
      <cdr:x>0.82844</cdr:x>
      <cdr:y>0.84511</cdr:y>
    </cdr:from>
    <cdr:to>
      <cdr:x>0.93088</cdr:x>
      <cdr:y>0.88281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7184558" y="5319524"/>
          <a:ext cx="888379" cy="23730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July</a:t>
          </a:r>
        </a:p>
      </cdr:txBody>
    </cdr:sp>
  </cdr:relSizeAnchor>
  <cdr:relSizeAnchor xmlns:cdr="http://schemas.openxmlformats.org/drawingml/2006/chartDrawing">
    <cdr:from>
      <cdr:x>0.66024</cdr:x>
      <cdr:y>0.84401</cdr:y>
    </cdr:from>
    <cdr:to>
      <cdr:x>0.76267</cdr:x>
      <cdr:y>0.88171</cdr:y>
    </cdr:to>
    <cdr:sp macro="" textlink="">
      <cdr:nvSpPr>
        <cdr:cNvPr id="46" name="TextBox 1"/>
        <cdr:cNvSpPr txBox="1"/>
      </cdr:nvSpPr>
      <cdr:spPr>
        <a:xfrm xmlns:a="http://schemas.openxmlformats.org/drawingml/2006/main">
          <a:off x="5727438" y="5314472"/>
          <a:ext cx="888558" cy="23738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August</a:t>
          </a:r>
        </a:p>
      </cdr:txBody>
    </cdr:sp>
  </cdr:relSizeAnchor>
  <cdr:relSizeAnchor xmlns:cdr="http://schemas.openxmlformats.org/drawingml/2006/chartDrawing">
    <cdr:from>
      <cdr:x>0.25983</cdr:x>
      <cdr:y>0.84913</cdr:y>
    </cdr:from>
    <cdr:to>
      <cdr:x>0.36226</cdr:x>
      <cdr:y>0.88683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2253936" y="5346717"/>
          <a:ext cx="888558" cy="23738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October</a:t>
          </a:r>
        </a:p>
      </cdr:txBody>
    </cdr:sp>
  </cdr:relSizeAnchor>
  <cdr:relSizeAnchor xmlns:cdr="http://schemas.openxmlformats.org/drawingml/2006/chartDrawing">
    <cdr:from>
      <cdr:x>0.11677</cdr:x>
      <cdr:y>0.84816</cdr:y>
    </cdr:from>
    <cdr:to>
      <cdr:x>0.2192</cdr:x>
      <cdr:y>0.88586</cdr:y>
    </cdr:to>
    <cdr:sp macro="" textlink="">
      <cdr:nvSpPr>
        <cdr:cNvPr id="48" name="TextBox 1"/>
        <cdr:cNvSpPr txBox="1"/>
      </cdr:nvSpPr>
      <cdr:spPr>
        <a:xfrm xmlns:a="http://schemas.openxmlformats.org/drawingml/2006/main">
          <a:off x="1012961" y="5340605"/>
          <a:ext cx="888558" cy="23738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November</a:t>
          </a:r>
        </a:p>
      </cdr:txBody>
    </cdr:sp>
  </cdr:relSizeAnchor>
  <cdr:relSizeAnchor xmlns:cdr="http://schemas.openxmlformats.org/drawingml/2006/chartDrawing">
    <cdr:from>
      <cdr:x>0.09418</cdr:x>
      <cdr:y>0.12765</cdr:y>
    </cdr:from>
    <cdr:to>
      <cdr:x>0.20632</cdr:x>
      <cdr:y>0.17421</cdr:y>
    </cdr:to>
    <cdr:sp macro="" textlink="">
      <cdr:nvSpPr>
        <cdr:cNvPr id="49" name="TextBox 1"/>
        <cdr:cNvSpPr txBox="1"/>
      </cdr:nvSpPr>
      <cdr:spPr>
        <a:xfrm xmlns:a="http://schemas.openxmlformats.org/drawingml/2006/main">
          <a:off x="816796" y="803475"/>
          <a:ext cx="972483" cy="29307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9AM</a:t>
          </a:r>
        </a:p>
      </cdr:txBody>
    </cdr:sp>
  </cdr:relSizeAnchor>
  <cdr:relSizeAnchor xmlns:cdr="http://schemas.openxmlformats.org/drawingml/2006/chartDrawing">
    <cdr:from>
      <cdr:x>0.04042</cdr:x>
      <cdr:y>0.24087</cdr:y>
    </cdr:from>
    <cdr:to>
      <cdr:x>0.15256</cdr:x>
      <cdr:y>0.28744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350538" y="1516184"/>
          <a:ext cx="972483" cy="29307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12PM</a:t>
          </a:r>
        </a:p>
      </cdr:txBody>
    </cdr:sp>
  </cdr:relSizeAnchor>
  <cdr:relSizeAnchor xmlns:cdr="http://schemas.openxmlformats.org/drawingml/2006/chartDrawing">
    <cdr:from>
      <cdr:x>0.34414</cdr:x>
      <cdr:y>0.90355</cdr:y>
    </cdr:from>
    <cdr:to>
      <cdr:x>0.57185</cdr:x>
      <cdr:y>0.90355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2985353" y="5689430"/>
          <a:ext cx="1975318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accent6">
              <a:lumMod val="60000"/>
              <a:lumOff val="4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0.04643</cdr:x>
      <cdr:y>0.6731</cdr:y>
    </cdr:from>
    <cdr:to>
      <cdr:x>0.18791</cdr:x>
      <cdr:y>0.86294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02734" y="4238306"/>
          <a:ext cx="1227383" cy="1195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These</a:t>
          </a:r>
          <a:r>
            <a:rPr lang="en-US" sz="1100" baseline="0"/>
            <a:t> bars represent the approximate months of the year on the graph. 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P20" sqref="P20"/>
    </sheetView>
  </sheetViews>
  <sheetFormatPr defaultRowHeight="15" x14ac:dyDescent="0.25"/>
  <sheetData>
    <row r="1" spans="1:15" x14ac:dyDescent="0.25">
      <c r="E1" t="s">
        <v>3</v>
      </c>
      <c r="G1" t="s">
        <v>19</v>
      </c>
      <c r="J1" t="s">
        <v>22</v>
      </c>
      <c r="L1" t="s">
        <v>23</v>
      </c>
      <c r="N1" t="s">
        <v>25</v>
      </c>
    </row>
    <row r="2" spans="1:15" x14ac:dyDescent="0.25">
      <c r="A2" t="s">
        <v>0</v>
      </c>
      <c r="B2" t="s">
        <v>1</v>
      </c>
      <c r="C2" t="s">
        <v>2</v>
      </c>
      <c r="D2" t="s">
        <v>5</v>
      </c>
      <c r="E2" t="s">
        <v>4</v>
      </c>
      <c r="F2" t="s">
        <v>6</v>
      </c>
      <c r="G2" t="s">
        <v>20</v>
      </c>
      <c r="H2" t="s">
        <v>6</v>
      </c>
      <c r="I2" t="s">
        <v>21</v>
      </c>
      <c r="J2" t="s">
        <v>4</v>
      </c>
      <c r="K2" t="s">
        <v>6</v>
      </c>
      <c r="L2" t="s">
        <v>24</v>
      </c>
      <c r="M2" t="s">
        <v>6</v>
      </c>
      <c r="N2" t="s">
        <v>4</v>
      </c>
      <c r="O2" t="s">
        <v>6</v>
      </c>
    </row>
    <row r="3" spans="1:15" x14ac:dyDescent="0.25">
      <c r="A3" t="s">
        <v>7</v>
      </c>
      <c r="B3">
        <v>17</v>
      </c>
      <c r="C3">
        <f>(B3-1)*360/365</f>
        <v>15.780821917808218</v>
      </c>
      <c r="D3">
        <f>229.2*(0.000075+0.001868*COS(RADIANS(C3))-0.032077*SIN(RADIANS(C3))-0.01462*COS(RADIANS(2*C3))-0.04089*SIN(RADIANS(2*C3)))</f>
        <v>-9.3309259046246265</v>
      </c>
      <c r="E3">
        <f>9+4*(120-117)/60+D3/60</f>
        <v>9.0444845682562551</v>
      </c>
      <c r="F3">
        <f>12+4*(120-117)/60+D3/60</f>
        <v>12.044484568256255</v>
      </c>
      <c r="G3">
        <f>1.5*(E3-12)</f>
        <v>-4.4332731476156173</v>
      </c>
      <c r="H3">
        <f>1.5*(12-F3)</f>
        <v>-6.6726852384382696E-2</v>
      </c>
      <c r="I3">
        <v>-20.9</v>
      </c>
      <c r="J3">
        <f>SIN(RADIANS(I3))*SIN(RADIANS(32))+COS(RADIANS(I3))*COS(RADIANS(32))*COS(RADIANS(G3))</f>
        <v>0.60083759962507455</v>
      </c>
      <c r="K3">
        <f>SIN(RADIANS(I3))*SIN(RADIANS(32))+COS(RADIANS(I3))*COS(RADIANS(32))*COS(RADIANS(H3))</f>
        <v>0.60320745048047386</v>
      </c>
      <c r="L3">
        <f>SIN(RADIANS(I3))*SIN(RADIANS(32))*COS(RADIANS(32))-SIN(RADIANS(I3))*COS(RADIANS(32))*SIN(RADIANS(32))+COS(RADIANS(I3))*COS(RADIANS(32))*COS(RADIANS(32))*COS(RADIANS(G3))+COS(RADIANS(I3))*SIN(RADIANS(32))*SIN(RADIANS(32))*COS(RADIANS(G3))</f>
        <v>0.93140936384209416</v>
      </c>
      <c r="M3">
        <f>SIN(RADIANS(I3))*SIN(RADIANS(32))*COS(RADIANS(32))-SIN(RADIANS(I3))*COS(RADIANS(32))*SIN(RADIANS(32))+COS(RADIANS(I3))*COS(RADIANS(32))*COS(RADIANS(32))*COS(RADIANS(H3))+COS(RADIANS(I3))*SIN(RADIANS(32))*SIN(RADIANS(32))*COS(RADIANS(H3))</f>
        <v>0.9342038407899701</v>
      </c>
      <c r="N3">
        <f>L3/J3</f>
        <v>1.5501848826093738</v>
      </c>
      <c r="O3">
        <f>M3/K3</f>
        <v>1.548727291159695</v>
      </c>
    </row>
    <row r="4" spans="1:15" x14ac:dyDescent="0.25">
      <c r="A4" t="s">
        <v>8</v>
      </c>
      <c r="B4">
        <v>47</v>
      </c>
      <c r="C4">
        <f t="shared" ref="C4:C14" si="0">(B4-1)*360/365</f>
        <v>45.369863013698627</v>
      </c>
      <c r="D4">
        <f t="shared" ref="D4:D14" si="1">229.2*(0.000075+0.001868*COS(RADIANS(C4))-0.032077*SIN(RADIANS(C4))-0.01462*COS(RADIANS(2*C4))-0.04089*SIN(RADIANS(2*C4)))</f>
        <v>-14.242105647404856</v>
      </c>
      <c r="E4">
        <f t="shared" ref="E4:E14" si="2">9+4*(120-117)/60+D4/60</f>
        <v>8.9626315725432519</v>
      </c>
      <c r="F4">
        <f t="shared" ref="F4:F14" si="3">12+4*(120-117)/60+D4/60</f>
        <v>11.962631572543252</v>
      </c>
      <c r="G4">
        <f t="shared" ref="G4:G14" si="4">1.5*(E4-12)</f>
        <v>-4.5560526411851221</v>
      </c>
      <c r="H4">
        <f t="shared" ref="H4:H14" si="5">1.5*(12-F4)</f>
        <v>5.6052641185122098E-2</v>
      </c>
      <c r="I4">
        <v>-13</v>
      </c>
      <c r="J4">
        <f t="shared" ref="J4:J14" si="6">SIN(RADIANS(I4))*SIN(RADIANS(32))+COS(RADIANS(I4))*COS(RADIANS(32))*COS(RADIANS(G4))</f>
        <v>0.70449571567320401</v>
      </c>
      <c r="K4">
        <f t="shared" ref="K4:K14" si="7">SIN(RADIANS(I4))*SIN(RADIANS(32))+COS(RADIANS(I4))*COS(RADIANS(32))*COS(RADIANS(H4))</f>
        <v>0.70710638576413298</v>
      </c>
      <c r="L4">
        <f t="shared" ref="L4:L14" si="8">SIN(RADIANS(I4))*SIN(RADIANS(32))*COS(RADIANS(32))-SIN(RADIANS(I4))*COS(RADIANS(32))*SIN(RADIANS(32))+COS(RADIANS(I4))*COS(RADIANS(32))*COS(RADIANS(32))*COS(RADIANS(G4))+COS(RADIANS(I4))*SIN(RADIANS(32))*SIN(RADIANS(32))*COS(RADIANS(G4))</f>
        <v>0.97129115272213684</v>
      </c>
      <c r="M4">
        <f t="shared" ref="M4:M14" si="9">SIN(RADIANS(I4))*SIN(RADIANS(32))*COS(RADIANS(32))-SIN(RADIANS(I4))*COS(RADIANS(32))*SIN(RADIANS(32))+COS(RADIANS(I4))*COS(RADIANS(32))*COS(RADIANS(32))*COS(RADIANS(H4))+COS(RADIANS(I4))*SIN(RADIANS(32))*SIN(RADIANS(32))*COS(RADIANS(H4))</f>
        <v>0.97436959851166371</v>
      </c>
      <c r="N4">
        <f t="shared" ref="N4:N14" si="10">L4/J4</f>
        <v>1.3787041299378062</v>
      </c>
      <c r="O4">
        <f t="shared" ref="O4:O14" si="11">M4/K4</f>
        <v>1.3779674715548118</v>
      </c>
    </row>
    <row r="5" spans="1:15" x14ac:dyDescent="0.25">
      <c r="A5" t="s">
        <v>9</v>
      </c>
      <c r="B5">
        <v>75</v>
      </c>
      <c r="C5">
        <f t="shared" si="0"/>
        <v>72.986301369863014</v>
      </c>
      <c r="D5">
        <f t="shared" si="1"/>
        <v>-9.3551540326529867</v>
      </c>
      <c r="E5">
        <f>9+1+4*(120-117)/60+D5/60</f>
        <v>10.04408076612245</v>
      </c>
      <c r="F5">
        <f>12+1+4*(120-117)/60+D5/60</f>
        <v>13.04408076612245</v>
      </c>
      <c r="G5">
        <f t="shared" si="4"/>
        <v>-2.9338788508163249</v>
      </c>
      <c r="H5">
        <f t="shared" si="5"/>
        <v>-1.5661211491836751</v>
      </c>
      <c r="I5">
        <v>-2.4</v>
      </c>
      <c r="J5">
        <f t="shared" si="6"/>
        <v>0.82400290878137095</v>
      </c>
      <c r="K5">
        <f t="shared" si="7"/>
        <v>0.824796988031682</v>
      </c>
      <c r="L5">
        <f t="shared" si="8"/>
        <v>0.99781324694908458</v>
      </c>
      <c r="M5">
        <f t="shared" si="9"/>
        <v>0.99874960805160939</v>
      </c>
      <c r="N5">
        <f t="shared" si="10"/>
        <v>1.2109341318039326</v>
      </c>
      <c r="O5">
        <f t="shared" si="11"/>
        <v>1.2109035587472896</v>
      </c>
    </row>
    <row r="6" spans="1:15" x14ac:dyDescent="0.25">
      <c r="A6" t="s">
        <v>10</v>
      </c>
      <c r="B6">
        <v>105</v>
      </c>
      <c r="C6">
        <f t="shared" si="0"/>
        <v>102.57534246575342</v>
      </c>
      <c r="D6">
        <f t="shared" si="1"/>
        <v>-0.2353904833014609</v>
      </c>
      <c r="E6">
        <f t="shared" ref="E6:E12" si="12">9+1+4*(120-117)/60+D6/60</f>
        <v>10.196076825278308</v>
      </c>
      <c r="F6">
        <f t="shared" ref="F6:F12" si="13">12+1+4*(120-117)/60+D6/60</f>
        <v>13.196076825278308</v>
      </c>
      <c r="G6">
        <f t="shared" si="4"/>
        <v>-2.7058847620825386</v>
      </c>
      <c r="H6">
        <f t="shared" si="5"/>
        <v>-1.7941152379174614</v>
      </c>
      <c r="I6">
        <v>9.4</v>
      </c>
      <c r="J6">
        <f t="shared" si="6"/>
        <v>0.92227736681834482</v>
      </c>
      <c r="K6">
        <f t="shared" si="7"/>
        <v>0.92280007037398493</v>
      </c>
      <c r="L6">
        <f t="shared" si="8"/>
        <v>0.98547216468596432</v>
      </c>
      <c r="M6">
        <f t="shared" si="9"/>
        <v>0.98608852543013581</v>
      </c>
      <c r="N6">
        <f t="shared" si="10"/>
        <v>1.0685203824155718</v>
      </c>
      <c r="O6">
        <f t="shared" si="11"/>
        <v>1.0685830626676285</v>
      </c>
    </row>
    <row r="7" spans="1:15" x14ac:dyDescent="0.25">
      <c r="A7" t="s">
        <v>11</v>
      </c>
      <c r="B7">
        <v>135</v>
      </c>
      <c r="C7">
        <f t="shared" si="0"/>
        <v>132.16438356164383</v>
      </c>
      <c r="D7">
        <f t="shared" si="1"/>
        <v>3.9375447363396114</v>
      </c>
      <c r="E7">
        <f t="shared" si="12"/>
        <v>10.265625745605659</v>
      </c>
      <c r="F7">
        <f t="shared" si="13"/>
        <v>13.265625745605659</v>
      </c>
      <c r="G7">
        <f t="shared" si="4"/>
        <v>-2.6015613815915115</v>
      </c>
      <c r="H7">
        <f t="shared" si="5"/>
        <v>-1.8984386184084885</v>
      </c>
      <c r="I7">
        <v>18.8</v>
      </c>
      <c r="J7">
        <f t="shared" si="6"/>
        <v>0.97275147935492712</v>
      </c>
      <c r="K7">
        <f t="shared" si="7"/>
        <v>0.97313825902723416</v>
      </c>
      <c r="L7">
        <f t="shared" si="8"/>
        <v>0.94567358017256187</v>
      </c>
      <c r="M7">
        <f t="shared" si="9"/>
        <v>0.94612966240900576</v>
      </c>
      <c r="N7">
        <f t="shared" si="10"/>
        <v>0.9721636001002828</v>
      </c>
      <c r="O7">
        <f t="shared" si="11"/>
        <v>0.97224587938282614</v>
      </c>
    </row>
    <row r="8" spans="1:15" x14ac:dyDescent="0.25">
      <c r="A8" t="s">
        <v>12</v>
      </c>
      <c r="B8">
        <v>162</v>
      </c>
      <c r="C8">
        <f t="shared" si="0"/>
        <v>158.79452054794521</v>
      </c>
      <c r="D8">
        <f t="shared" si="1"/>
        <v>0.8055143896265673</v>
      </c>
      <c r="E8">
        <f t="shared" si="12"/>
        <v>10.213425239827108</v>
      </c>
      <c r="F8">
        <f t="shared" si="13"/>
        <v>13.213425239827108</v>
      </c>
      <c r="G8">
        <f t="shared" si="4"/>
        <v>-2.6798621402593374</v>
      </c>
      <c r="H8">
        <f t="shared" si="5"/>
        <v>-1.8201378597406626</v>
      </c>
      <c r="I8">
        <v>23.1</v>
      </c>
      <c r="J8">
        <f t="shared" si="6"/>
        <v>0.98710677644065625</v>
      </c>
      <c r="K8">
        <f t="shared" si="7"/>
        <v>0.98756629682527031</v>
      </c>
      <c r="L8">
        <f t="shared" si="8"/>
        <v>0.91881555280915717</v>
      </c>
      <c r="M8">
        <f t="shared" si="9"/>
        <v>0.91935740932259868</v>
      </c>
      <c r="N8">
        <f t="shared" si="10"/>
        <v>0.93081678166799142</v>
      </c>
      <c r="O8">
        <f t="shared" si="11"/>
        <v>0.93093234578585482</v>
      </c>
    </row>
    <row r="9" spans="1:15" x14ac:dyDescent="0.25">
      <c r="A9" t="s">
        <v>13</v>
      </c>
      <c r="B9">
        <v>198</v>
      </c>
      <c r="C9">
        <f t="shared" si="0"/>
        <v>194.30136986301369</v>
      </c>
      <c r="D9">
        <f t="shared" si="1"/>
        <v>-6.0102160308949291</v>
      </c>
      <c r="E9">
        <f t="shared" si="12"/>
        <v>10.099829732818417</v>
      </c>
      <c r="F9">
        <f t="shared" si="13"/>
        <v>13.099829732818417</v>
      </c>
      <c r="G9">
        <f t="shared" si="4"/>
        <v>-2.8502554007723742</v>
      </c>
      <c r="H9">
        <f t="shared" si="5"/>
        <v>-1.6497445992276258</v>
      </c>
      <c r="I9">
        <v>21.2</v>
      </c>
      <c r="J9">
        <f t="shared" si="6"/>
        <v>0.98130913558076338</v>
      </c>
      <c r="K9">
        <f t="shared" si="7"/>
        <v>0.98195952131578412</v>
      </c>
      <c r="L9">
        <f t="shared" si="8"/>
        <v>0.93117042895707725</v>
      </c>
      <c r="M9">
        <f t="shared" si="9"/>
        <v>0.93193734976966858</v>
      </c>
      <c r="N9">
        <f t="shared" si="10"/>
        <v>0.94890630810849141</v>
      </c>
      <c r="O9">
        <f t="shared" si="11"/>
        <v>0.94905882527714791</v>
      </c>
    </row>
    <row r="10" spans="1:15" x14ac:dyDescent="0.25">
      <c r="A10" t="s">
        <v>14</v>
      </c>
      <c r="B10">
        <v>228</v>
      </c>
      <c r="C10">
        <f t="shared" si="0"/>
        <v>223.89041095890411</v>
      </c>
      <c r="D10">
        <f t="shared" si="1"/>
        <v>-4.6890370945304785</v>
      </c>
      <c r="E10">
        <f t="shared" si="12"/>
        <v>10.121849381757825</v>
      </c>
      <c r="F10">
        <f t="shared" si="13"/>
        <v>13.121849381757825</v>
      </c>
      <c r="G10">
        <f t="shared" si="4"/>
        <v>-2.8172259273632632</v>
      </c>
      <c r="H10">
        <f t="shared" si="5"/>
        <v>-1.6827740726367368</v>
      </c>
      <c r="I10">
        <v>13.5</v>
      </c>
      <c r="J10">
        <f t="shared" si="6"/>
        <v>0.94732702833692628</v>
      </c>
      <c r="K10">
        <f t="shared" si="7"/>
        <v>0.94796802622610399</v>
      </c>
      <c r="L10">
        <f t="shared" si="8"/>
        <v>0.97119471951721947</v>
      </c>
      <c r="M10">
        <f t="shared" si="9"/>
        <v>0.97195057038473842</v>
      </c>
      <c r="N10">
        <f t="shared" si="10"/>
        <v>1.0251947748415813</v>
      </c>
      <c r="O10">
        <f t="shared" si="11"/>
        <v>1.0252988956327038</v>
      </c>
    </row>
    <row r="11" spans="1:15" x14ac:dyDescent="0.25">
      <c r="A11" t="s">
        <v>15</v>
      </c>
      <c r="B11">
        <v>258</v>
      </c>
      <c r="C11">
        <f t="shared" si="0"/>
        <v>253.47945205479451</v>
      </c>
      <c r="D11">
        <f t="shared" si="1"/>
        <v>4.6429906277943473</v>
      </c>
      <c r="E11">
        <f t="shared" si="12"/>
        <v>10.277383177129906</v>
      </c>
      <c r="F11">
        <f t="shared" si="13"/>
        <v>13.277383177129906</v>
      </c>
      <c r="G11">
        <f t="shared" si="4"/>
        <v>-2.5839252343051413</v>
      </c>
      <c r="H11">
        <f t="shared" si="5"/>
        <v>-1.9160747656948587</v>
      </c>
      <c r="I11">
        <v>2.2000000000000002</v>
      </c>
      <c r="J11">
        <f t="shared" si="6"/>
        <v>0.86690384229505546</v>
      </c>
      <c r="K11">
        <f t="shared" si="7"/>
        <v>0.86729163769698336</v>
      </c>
      <c r="L11">
        <f t="shared" si="8"/>
        <v>0.99824692324021247</v>
      </c>
      <c r="M11">
        <f t="shared" si="9"/>
        <v>0.99870420320308906</v>
      </c>
      <c r="N11">
        <f t="shared" si="10"/>
        <v>1.1515082464018584</v>
      </c>
      <c r="O11">
        <f t="shared" si="11"/>
        <v>1.1515206186641673</v>
      </c>
    </row>
    <row r="12" spans="1:15" x14ac:dyDescent="0.25">
      <c r="A12" t="s">
        <v>16</v>
      </c>
      <c r="B12">
        <v>288</v>
      </c>
      <c r="C12">
        <f t="shared" si="0"/>
        <v>283.06849315068496</v>
      </c>
      <c r="D12">
        <f t="shared" si="1"/>
        <v>14.412422817805895</v>
      </c>
      <c r="E12">
        <f t="shared" si="12"/>
        <v>10.440207046963431</v>
      </c>
      <c r="F12">
        <f t="shared" si="13"/>
        <v>13.440207046963431</v>
      </c>
      <c r="G12">
        <f t="shared" si="4"/>
        <v>-2.3396894295548529</v>
      </c>
      <c r="H12">
        <f t="shared" si="5"/>
        <v>-2.1603105704451471</v>
      </c>
      <c r="I12">
        <v>-9.6</v>
      </c>
      <c r="J12">
        <f t="shared" si="6"/>
        <v>0.74710102037703152</v>
      </c>
      <c r="K12">
        <f t="shared" si="7"/>
        <v>0.7472037965300744</v>
      </c>
      <c r="L12">
        <f t="shared" si="8"/>
        <v>0.98517406703760269</v>
      </c>
      <c r="M12">
        <f t="shared" si="9"/>
        <v>0.98529525845765153</v>
      </c>
      <c r="N12">
        <f t="shared" si="10"/>
        <v>1.318662456839405</v>
      </c>
      <c r="O12">
        <f t="shared" si="11"/>
        <v>1.3186432711306415</v>
      </c>
    </row>
    <row r="13" spans="1:15" x14ac:dyDescent="0.25">
      <c r="A13" t="s">
        <v>17</v>
      </c>
      <c r="B13">
        <v>318</v>
      </c>
      <c r="C13">
        <f t="shared" si="0"/>
        <v>312.65753424657532</v>
      </c>
      <c r="D13">
        <f t="shared" si="1"/>
        <v>15.328494364591959</v>
      </c>
      <c r="E13">
        <f t="shared" si="2"/>
        <v>9.4554749060765317</v>
      </c>
      <c r="F13">
        <f t="shared" si="3"/>
        <v>12.455474906076532</v>
      </c>
      <c r="G13">
        <f t="shared" si="4"/>
        <v>-3.8167876408852024</v>
      </c>
      <c r="H13">
        <f t="shared" si="5"/>
        <v>-0.68321235911479761</v>
      </c>
      <c r="I13">
        <v>-18.899999999999999</v>
      </c>
      <c r="J13">
        <f t="shared" si="6"/>
        <v>0.62889625441839059</v>
      </c>
      <c r="K13">
        <f t="shared" si="7"/>
        <v>0.63061876712791609</v>
      </c>
      <c r="L13">
        <f t="shared" si="8"/>
        <v>0.94398694834710073</v>
      </c>
      <c r="M13">
        <f t="shared" si="9"/>
        <v>0.94601809813368998</v>
      </c>
      <c r="N13">
        <f t="shared" si="10"/>
        <v>1.5010217372340833</v>
      </c>
      <c r="O13">
        <f t="shared" si="11"/>
        <v>1.5001426336266925</v>
      </c>
    </row>
    <row r="14" spans="1:15" x14ac:dyDescent="0.25">
      <c r="A14" t="s">
        <v>18</v>
      </c>
      <c r="B14">
        <v>344</v>
      </c>
      <c r="C14">
        <f t="shared" si="0"/>
        <v>338.30136986301369</v>
      </c>
      <c r="D14">
        <f t="shared" si="1"/>
        <v>7.1374887696800799</v>
      </c>
      <c r="E14">
        <f t="shared" si="2"/>
        <v>9.318958146161334</v>
      </c>
      <c r="F14">
        <f t="shared" si="3"/>
        <v>12.318958146161334</v>
      </c>
      <c r="G14">
        <f t="shared" si="4"/>
        <v>-4.021562780757999</v>
      </c>
      <c r="H14">
        <f t="shared" si="5"/>
        <v>-0.478437219242001</v>
      </c>
      <c r="I14">
        <v>-23</v>
      </c>
      <c r="J14">
        <f t="shared" si="6"/>
        <v>0.57165430657831906</v>
      </c>
      <c r="K14">
        <f t="shared" si="7"/>
        <v>0.57354922070191794</v>
      </c>
      <c r="L14">
        <f t="shared" si="8"/>
        <v>0.91823831953598134</v>
      </c>
      <c r="M14">
        <f t="shared" si="9"/>
        <v>0.92047276134675493</v>
      </c>
      <c r="N14">
        <f t="shared" si="10"/>
        <v>1.6062825189443033</v>
      </c>
      <c r="O14">
        <f t="shared" si="11"/>
        <v>1.60487143582946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7"/>
  <sheetViews>
    <sheetView tabSelected="1" workbookViewId="0">
      <selection activeCell="J15" sqref="J15"/>
    </sheetView>
  </sheetViews>
  <sheetFormatPr defaultRowHeight="15" x14ac:dyDescent="0.25"/>
  <cols>
    <col min="1" max="1" width="10.85546875" bestFit="1" customWidth="1"/>
    <col min="2" max="2" width="3.5703125" customWidth="1"/>
    <col min="3" max="3" width="4.7109375" bestFit="1" customWidth="1"/>
    <col min="4" max="4" width="6" bestFit="1" customWidth="1"/>
    <col min="5" max="5" width="12.7109375" bestFit="1" customWidth="1"/>
    <col min="6" max="11" width="12" bestFit="1" customWidth="1"/>
  </cols>
  <sheetData>
    <row r="1" spans="1:11" x14ac:dyDescent="0.25">
      <c r="A1" s="10"/>
      <c r="B1" s="11"/>
      <c r="C1" s="3" t="s">
        <v>19</v>
      </c>
      <c r="D1" s="3"/>
      <c r="E1" s="2"/>
      <c r="F1" s="3" t="s">
        <v>22</v>
      </c>
      <c r="G1" s="3"/>
      <c r="H1" s="3" t="s">
        <v>26</v>
      </c>
      <c r="I1" s="3"/>
      <c r="J1" s="3" t="s">
        <v>25</v>
      </c>
      <c r="K1" s="4"/>
    </row>
    <row r="2" spans="1:11" ht="15.75" thickBot="1" x14ac:dyDescent="0.3">
      <c r="A2" s="16" t="s">
        <v>0</v>
      </c>
      <c r="B2" s="12" t="s">
        <v>1</v>
      </c>
      <c r="C2" s="15" t="s">
        <v>20</v>
      </c>
      <c r="D2" s="12" t="s">
        <v>6</v>
      </c>
      <c r="E2" s="12" t="s">
        <v>21</v>
      </c>
      <c r="F2" s="15" t="s">
        <v>4</v>
      </c>
      <c r="G2" s="12" t="s">
        <v>6</v>
      </c>
      <c r="H2" s="15" t="s">
        <v>24</v>
      </c>
      <c r="I2" s="15" t="s">
        <v>6</v>
      </c>
      <c r="J2" s="12" t="s">
        <v>4</v>
      </c>
      <c r="K2" s="19" t="s">
        <v>6</v>
      </c>
    </row>
    <row r="3" spans="1:11" x14ac:dyDescent="0.25">
      <c r="A3" s="17" t="s">
        <v>7</v>
      </c>
      <c r="B3" s="13">
        <v>1</v>
      </c>
      <c r="C3" s="14">
        <v>-45</v>
      </c>
      <c r="D3" s="13">
        <v>0</v>
      </c>
      <c r="E3" s="13">
        <f>23.45*SIN(RADIANS(360*(284+B3)/365))</f>
        <v>-23.011636727869238</v>
      </c>
      <c r="F3" s="14">
        <f>SIN(RADIANS(E3))*SIN(RADIANS(32))+COS(RADIANS(E3))*COS(RADIANS(32))*COS(RADIANS(C3))</f>
        <v>0.34478783846629046</v>
      </c>
      <c r="G3" s="13">
        <f>SIN(RADIANS(E3))*SIN(RADIANS(32))+COS(RADIANS(E3))*COS(RADIANS(32))*COS(RADIANS(D3))</f>
        <v>0.57341005538482781</v>
      </c>
      <c r="H3" s="14">
        <f>COS(0)*COS(RADIANS(C3))*COS(RADIANS(E3))</f>
        <v>0.65083909656313721</v>
      </c>
      <c r="I3" s="14">
        <f>COS(RADIANS(E3))*COS(RADIANS(D3))</f>
        <v>0.920425477282241</v>
      </c>
      <c r="J3" s="13">
        <f>H3/F3</f>
        <v>1.8876509666299295</v>
      </c>
      <c r="K3" s="18">
        <f>I3/G3</f>
        <v>1.6051784733082919</v>
      </c>
    </row>
    <row r="4" spans="1:11" x14ac:dyDescent="0.25">
      <c r="A4" s="5" t="s">
        <v>7</v>
      </c>
      <c r="B4" s="1">
        <v>2</v>
      </c>
      <c r="C4" s="1">
        <v>-45</v>
      </c>
      <c r="D4" s="1">
        <v>0</v>
      </c>
      <c r="E4" s="1">
        <f>23.45*SIN(RADIANS(360*(284+B4)/365))</f>
        <v>-22.930543608307655</v>
      </c>
      <c r="F4" s="1">
        <f t="shared" ref="F4:F65" si="0">SIN(RADIANS(E4))*SIN(RADIANS(32))+COS(RADIANS(E4))*COS(RADIANS(32))*COS(RADIANS(C4))</f>
        <v>0.34580960934343419</v>
      </c>
      <c r="G4" s="1">
        <f t="shared" ref="G4:G65" si="1">SIN(RADIANS(E4))*SIN(RADIANS(32))+COS(RADIANS(E4))*COS(RADIANS(32))*COS(RADIANS(D4))</f>
        <v>0.57456902576686608</v>
      </c>
      <c r="H4" s="1">
        <f t="shared" ref="H4:H67" si="2">COS(0)*COS(RADIANS(C4))*COS(RADIANS(E4))</f>
        <v>0.65122967453503344</v>
      </c>
      <c r="I4" s="1">
        <f t="shared" ref="I4:I67" si="3">COS(RADIANS(E4))*COS(RADIANS(D4))</f>
        <v>0.92097783794726085</v>
      </c>
      <c r="J4" s="1">
        <f t="shared" ref="J4:J65" si="4">H4/F4</f>
        <v>1.8832029444510814</v>
      </c>
      <c r="K4" s="6">
        <f t="shared" ref="K4:K65" si="5">I4/G4</f>
        <v>1.6029019954879218</v>
      </c>
    </row>
    <row r="5" spans="1:11" x14ac:dyDescent="0.25">
      <c r="A5" s="5" t="s">
        <v>7</v>
      </c>
      <c r="B5" s="1">
        <v>3</v>
      </c>
      <c r="C5" s="1">
        <v>-45</v>
      </c>
      <c r="D5" s="1">
        <v>0</v>
      </c>
      <c r="E5" s="1">
        <f>23.45*SIN(RADIANS(360*(284+B5)/365))</f>
        <v>-22.842655673793256</v>
      </c>
      <c r="F5" s="1">
        <f t="shared" si="0"/>
        <v>0.34691621240076309</v>
      </c>
      <c r="G5" s="1">
        <f t="shared" si="1"/>
        <v>0.57582380685195378</v>
      </c>
      <c r="H5" s="1">
        <f t="shared" si="2"/>
        <v>0.65165150603949906</v>
      </c>
      <c r="I5" s="1">
        <f t="shared" si="3"/>
        <v>0.92157439778191241</v>
      </c>
      <c r="J5" s="1">
        <f t="shared" si="4"/>
        <v>1.8784117972748444</v>
      </c>
      <c r="K5" s="6">
        <f t="shared" si="5"/>
        <v>1.6004451132720399</v>
      </c>
    </row>
    <row r="6" spans="1:11" x14ac:dyDescent="0.25">
      <c r="A6" s="5" t="s">
        <v>7</v>
      </c>
      <c r="B6" s="1">
        <v>4</v>
      </c>
      <c r="C6" s="1">
        <v>-45</v>
      </c>
      <c r="D6" s="1">
        <v>0</v>
      </c>
      <c r="E6" s="1">
        <f>23.45*SIN(RADIANS(360*(284+B6)/365))</f>
        <v>-22.747998967417839</v>
      </c>
      <c r="F6" s="1">
        <f t="shared" si="0"/>
        <v>0.34810712845986413</v>
      </c>
      <c r="G6" s="1">
        <f t="shared" si="1"/>
        <v>0.57717371057062028</v>
      </c>
      <c r="H6" s="1">
        <f t="shared" si="2"/>
        <v>0.65210411027941495</v>
      </c>
      <c r="I6" s="1">
        <f t="shared" si="3"/>
        <v>0.92221447683638891</v>
      </c>
      <c r="J6" s="1">
        <f t="shared" si="4"/>
        <v>1.8732857128336597</v>
      </c>
      <c r="K6" s="6">
        <f t="shared" si="5"/>
        <v>1.5978109535249718</v>
      </c>
    </row>
    <row r="7" spans="1:11" x14ac:dyDescent="0.25">
      <c r="A7" s="5" t="s">
        <v>7</v>
      </c>
      <c r="B7" s="1">
        <v>5</v>
      </c>
      <c r="C7" s="1">
        <v>-45</v>
      </c>
      <c r="D7" s="1">
        <v>0</v>
      </c>
      <c r="E7" s="1">
        <f>23.45*SIN(RADIANS(360*(284+B7)/365))</f>
        <v>-22.646601538006344</v>
      </c>
      <c r="F7" s="1">
        <f t="shared" si="0"/>
        <v>0.34938179832125343</v>
      </c>
      <c r="G7" s="1">
        <f t="shared" si="1"/>
        <v>0.57861799639076517</v>
      </c>
      <c r="H7" s="1">
        <f t="shared" si="2"/>
        <v>0.65258697103917407</v>
      </c>
      <c r="I7" s="1">
        <f t="shared" si="3"/>
        <v>0.92289734507157817</v>
      </c>
      <c r="J7" s="1">
        <f t="shared" si="4"/>
        <v>1.8678333392718021</v>
      </c>
      <c r="K7" s="6">
        <f t="shared" si="5"/>
        <v>1.5950028357712998</v>
      </c>
    </row>
    <row r="8" spans="1:11" x14ac:dyDescent="0.25">
      <c r="A8" s="5" t="s">
        <v>7</v>
      </c>
      <c r="B8" s="1">
        <v>6</v>
      </c>
      <c r="C8" s="1">
        <v>-45</v>
      </c>
      <c r="D8" s="1">
        <v>0</v>
      </c>
      <c r="E8" s="1">
        <f>23.45*SIN(RADIANS(360*(284+B8)/365))</f>
        <v>-22.538493431805453</v>
      </c>
      <c r="F8" s="1">
        <f t="shared" si="0"/>
        <v>0.35073962293312966</v>
      </c>
      <c r="G8" s="1">
        <f t="shared" si="1"/>
        <v>0.58015587166796645</v>
      </c>
      <c r="H8" s="1">
        <f t="shared" si="2"/>
        <v>0.65309953720153258</v>
      </c>
      <c r="I8" s="1">
        <f t="shared" si="3"/>
        <v>0.92362222308999897</v>
      </c>
      <c r="J8" s="1">
        <f t="shared" si="4"/>
        <v>1.8620637489994947</v>
      </c>
      <c r="K8" s="6">
        <f t="shared" si="5"/>
        <v>1.5920242614016056</v>
      </c>
    </row>
    <row r="9" spans="1:11" x14ac:dyDescent="0.25">
      <c r="A9" s="5" t="s">
        <v>7</v>
      </c>
      <c r="B9" s="1">
        <v>7</v>
      </c>
      <c r="C9" s="1">
        <v>-45</v>
      </c>
      <c r="D9" s="1">
        <v>0</v>
      </c>
      <c r="E9" s="1">
        <f>23.45*SIN(RADIANS(360*(284+B9)/365))</f>
        <v>-22.423706683580182</v>
      </c>
      <c r="F9" s="1">
        <f t="shared" si="0"/>
        <v>0.35217996357611003</v>
      </c>
      <c r="G9" s="1">
        <f t="shared" si="1"/>
        <v>0.58178649202471167</v>
      </c>
      <c r="H9" s="1">
        <f t="shared" si="2"/>
        <v>0.65364122330129204</v>
      </c>
      <c r="I9" s="1">
        <f t="shared" si="3"/>
        <v>0.92438828291882791</v>
      </c>
      <c r="J9" s="1">
        <f t="shared" si="4"/>
        <v>1.8559864015660643</v>
      </c>
      <c r="K9" s="6">
        <f t="shared" si="5"/>
        <v>1.5888789024678216</v>
      </c>
    </row>
    <row r="10" spans="1:11" x14ac:dyDescent="0.25">
      <c r="A10" s="5" t="s">
        <v>7</v>
      </c>
      <c r="B10" s="1">
        <v>8</v>
      </c>
      <c r="C10" s="1">
        <v>-45</v>
      </c>
      <c r="D10" s="1">
        <v>0</v>
      </c>
      <c r="E10" s="1">
        <f>23.45*SIN(RADIANS(360*(284+B10)/365))</f>
        <v>-22.302275307121352</v>
      </c>
      <c r="F10" s="1">
        <f t="shared" si="0"/>
        <v>0.3537021420646651</v>
      </c>
      <c r="G10" s="1">
        <f t="shared" si="1"/>
        <v>0.58350896175919542</v>
      </c>
      <c r="H10" s="1">
        <f t="shared" si="2"/>
        <v>0.65421141011562178</v>
      </c>
      <c r="I10" s="1">
        <f t="shared" si="3"/>
        <v>0.92519464884473923</v>
      </c>
      <c r="J10" s="1">
        <f t="shared" si="4"/>
        <v>1.8496111058213962</v>
      </c>
      <c r="K10" s="6">
        <f t="shared" si="5"/>
        <v>1.5855705901335444</v>
      </c>
    </row>
    <row r="11" spans="1:11" x14ac:dyDescent="0.25">
      <c r="A11" s="5" t="s">
        <v>7</v>
      </c>
      <c r="B11" s="1">
        <v>9</v>
      </c>
      <c r="C11" s="1">
        <v>-45</v>
      </c>
      <c r="D11" s="1">
        <v>0</v>
      </c>
      <c r="E11" s="1">
        <f>23.45*SIN(RADIANS(360*(284+B11)/365))</f>
        <v>-22.1742352851665</v>
      </c>
      <c r="F11" s="1">
        <f t="shared" si="0"/>
        <v>0.35530544096600331</v>
      </c>
      <c r="G11" s="1">
        <f t="shared" si="1"/>
        <v>0.58532233428436276</v>
      </c>
      <c r="H11" s="1">
        <f t="shared" si="2"/>
        <v>0.65480944529080032</v>
      </c>
      <c r="I11" s="1">
        <f t="shared" si="3"/>
        <v>0.92604039830025298</v>
      </c>
      <c r="J11" s="1">
        <f t="shared" si="4"/>
        <v>1.8429479816309777</v>
      </c>
      <c r="K11" s="6">
        <f t="shared" si="5"/>
        <v>1.5821033028450298</v>
      </c>
    </row>
    <row r="12" spans="1:11" x14ac:dyDescent="0.25">
      <c r="A12" s="5" t="s">
        <v>7</v>
      </c>
      <c r="B12" s="1">
        <v>10</v>
      </c>
      <c r="C12" s="1">
        <v>-45</v>
      </c>
      <c r="D12" s="1">
        <v>0</v>
      </c>
      <c r="E12" s="1">
        <f>23.45*SIN(RADIANS(360*(284+B12)/365))</f>
        <v>-22.039624558737451</v>
      </c>
      <c r="F12" s="1">
        <f t="shared" si="0"/>
        <v>0.3569891038371803</v>
      </c>
      <c r="G12" s="1">
        <f t="shared" si="1"/>
        <v>0.5872256125978832</v>
      </c>
      <c r="H12" s="1">
        <f t="shared" si="2"/>
        <v>0.65543464400513674</v>
      </c>
      <c r="I12" s="1">
        <f t="shared" si="3"/>
        <v>0.92692456280124569</v>
      </c>
      <c r="J12" s="1">
        <f t="shared" si="4"/>
        <v>1.8360074214031892</v>
      </c>
      <c r="K12" s="6">
        <f t="shared" si="5"/>
        <v>1.5784811542884447</v>
      </c>
    </row>
    <row r="13" spans="1:11" x14ac:dyDescent="0.25">
      <c r="A13" s="5" t="s">
        <v>7</v>
      </c>
      <c r="B13" s="1">
        <v>11</v>
      </c>
      <c r="C13" s="1">
        <v>-45</v>
      </c>
      <c r="D13" s="1">
        <v>0</v>
      </c>
      <c r="E13" s="1">
        <f>23.45*SIN(RADIANS(360*(284+B13)/365))</f>
        <v>-21.898483015897604</v>
      </c>
      <c r="F13" s="1">
        <f t="shared" si="0"/>
        <v>0.35875233548122543</v>
      </c>
      <c r="G13" s="1">
        <f t="shared" si="1"/>
        <v>0.58921774978375729</v>
      </c>
      <c r="H13" s="1">
        <f t="shared" si="2"/>
        <v>0.6560862896677947</v>
      </c>
      <c r="I13" s="1">
        <f t="shared" si="3"/>
        <v>0.92784612893523821</v>
      </c>
      <c r="J13" s="1">
        <f t="shared" si="4"/>
        <v>1.8288000516783525</v>
      </c>
      <c r="K13" s="6">
        <f t="shared" si="5"/>
        <v>1.5747083811982199</v>
      </c>
    </row>
    <row r="14" spans="1:11" x14ac:dyDescent="0.25">
      <c r="A14" s="5" t="s">
        <v>7</v>
      </c>
      <c r="B14" s="1">
        <v>12</v>
      </c>
      <c r="C14" s="1">
        <v>-45</v>
      </c>
      <c r="D14" s="1">
        <v>0</v>
      </c>
      <c r="E14" s="1">
        <f>23.45*SIN(RADIANS(360*(284+B14)/365))</f>
        <v>-21.750852479932156</v>
      </c>
      <c r="F14" s="1">
        <f t="shared" si="0"/>
        <v>0.36059430222310473</v>
      </c>
      <c r="G14" s="1">
        <f t="shared" si="1"/>
        <v>0.59129764954626374</v>
      </c>
      <c r="H14" s="1">
        <f t="shared" si="2"/>
        <v>0.65676363465322418</v>
      </c>
      <c r="I14" s="1">
        <f t="shared" si="3"/>
        <v>0.92880403940003797</v>
      </c>
      <c r="J14" s="1">
        <f t="shared" si="4"/>
        <v>1.8213366950176471</v>
      </c>
      <c r="K14" s="6">
        <f t="shared" si="5"/>
        <v>1.5707893310801455</v>
      </c>
    </row>
    <row r="15" spans="1:11" x14ac:dyDescent="0.25">
      <c r="A15" s="5" t="s">
        <v>7</v>
      </c>
      <c r="B15" s="1">
        <v>13</v>
      </c>
      <c r="C15" s="1">
        <v>-45</v>
      </c>
      <c r="D15" s="1">
        <v>0</v>
      </c>
      <c r="E15" s="1">
        <f>23.45*SIN(RADIANS(360*(284+B15)/365))</f>
        <v>-21.596776696955082</v>
      </c>
      <c r="F15" s="1">
        <f t="shared" si="0"/>
        <v>0.36251413220633877</v>
      </c>
      <c r="G15" s="1">
        <f t="shared" si="1"/>
        <v>0.5934641667769528</v>
      </c>
      <c r="H15" s="1">
        <f t="shared" si="2"/>
        <v>0.65746590107085967</v>
      </c>
      <c r="I15" s="1">
        <f t="shared" si="3"/>
        <v>0.92979719409225725</v>
      </c>
      <c r="J15" s="1">
        <f t="shared" si="4"/>
        <v>1.8136283324166735</v>
      </c>
      <c r="K15" s="6">
        <f t="shared" si="5"/>
        <v>1.5667284499111327</v>
      </c>
    </row>
    <row r="16" spans="1:11" x14ac:dyDescent="0.25">
      <c r="A16" s="5" t="s">
        <v>7</v>
      </c>
      <c r="B16" s="1">
        <v>14</v>
      </c>
      <c r="C16" s="1">
        <v>-45</v>
      </c>
      <c r="D16" s="1">
        <v>0</v>
      </c>
      <c r="E16" s="1">
        <f>23.45*SIN(RADIANS(360*(284+B16)/365))</f>
        <v>-21.436301322946075</v>
      </c>
      <c r="F16" s="1">
        <f t="shared" si="0"/>
        <v>0.36451091571111871</v>
      </c>
      <c r="G16" s="1">
        <f t="shared" si="1"/>
        <v>0.59571610815539688</v>
      </c>
      <c r="H16" s="1">
        <f t="shared" si="2"/>
        <v>0.65819228156972309</v>
      </c>
      <c r="I16" s="1">
        <f t="shared" si="3"/>
        <v>0.9308244512451932</v>
      </c>
      <c r="J16" s="1">
        <f t="shared" si="4"/>
        <v>1.8056860664533625</v>
      </c>
      <c r="K16" s="6">
        <f t="shared" si="5"/>
        <v>1.5625302698754302</v>
      </c>
    </row>
    <row r="17" spans="1:11" x14ac:dyDescent="0.25">
      <c r="A17" s="5" t="s">
        <v>7</v>
      </c>
      <c r="B17" s="1">
        <v>15</v>
      </c>
      <c r="C17" s="1">
        <v>-45</v>
      </c>
      <c r="D17" s="1">
        <v>0</v>
      </c>
      <c r="E17" s="1">
        <f>23.45*SIN(RADIANS(360*(284+B17)/365))</f>
        <v>-21.269473910221816</v>
      </c>
      <c r="F17" s="1">
        <f t="shared" si="0"/>
        <v>0.36658370549475394</v>
      </c>
      <c r="G17" s="1">
        <f t="shared" si="1"/>
        <v>0.59805223278439146</v>
      </c>
      <c r="H17" s="1">
        <f t="shared" si="2"/>
        <v>0.65894194017752317</v>
      </c>
      <c r="I17" s="1">
        <f t="shared" si="3"/>
        <v>0.93188462861549382</v>
      </c>
      <c r="J17" s="1">
        <f t="shared" si="4"/>
        <v>1.797521085363553</v>
      </c>
      <c r="K17" s="6">
        <f t="shared" si="5"/>
        <v>1.5581993971945507</v>
      </c>
    </row>
    <row r="18" spans="1:11" x14ac:dyDescent="0.25">
      <c r="A18" s="5" t="s">
        <v>7</v>
      </c>
      <c r="B18" s="1">
        <v>16</v>
      </c>
      <c r="C18" s="1">
        <v>-45</v>
      </c>
      <c r="D18" s="1">
        <v>0</v>
      </c>
      <c r="E18" s="1">
        <f>23.45*SIN(RADIANS(360*(284+B18)/365))</f>
        <v>-21.096343893345107</v>
      </c>
      <c r="F18" s="1">
        <f t="shared" si="0"/>
        <v>0.36873151715529506</v>
      </c>
      <c r="G18" s="1">
        <f t="shared" si="1"/>
        <v>0.60047125286029401</v>
      </c>
      <c r="H18" s="1">
        <f t="shared" si="2"/>
        <v>0.65971401317381029</v>
      </c>
      <c r="I18" s="1">
        <f t="shared" si="3"/>
        <v>0.93297650471798521</v>
      </c>
      <c r="J18" s="1">
        <f t="shared" si="4"/>
        <v>1.7891446282200092</v>
      </c>
      <c r="K18" s="6">
        <f t="shared" si="5"/>
        <v>1.55374050010526</v>
      </c>
    </row>
    <row r="19" spans="1:11" x14ac:dyDescent="0.25">
      <c r="A19" s="5" t="s">
        <v>7</v>
      </c>
      <c r="B19" s="1">
        <v>17</v>
      </c>
      <c r="C19" s="1">
        <v>-45</v>
      </c>
      <c r="D19" s="1">
        <v>0</v>
      </c>
      <c r="E19" s="1">
        <f>23.45*SIN(RADIANS(360*(284+B19)/365))</f>
        <v>-20.916962574476418</v>
      </c>
      <c r="F19" s="1">
        <f t="shared" si="0"/>
        <v>0.37095332951916604</v>
      </c>
      <c r="G19" s="1">
        <f t="shared" si="1"/>
        <v>0.60297183437916424</v>
      </c>
      <c r="H19" s="1">
        <f t="shared" si="2"/>
        <v>0.66050760999670366</v>
      </c>
      <c r="I19" s="1">
        <f t="shared" si="3"/>
        <v>0.93409882010797707</v>
      </c>
      <c r="J19" s="1">
        <f t="shared" si="4"/>
        <v>1.7805679513723767</v>
      </c>
      <c r="K19" s="6">
        <f t="shared" si="5"/>
        <v>1.5491582970367928</v>
      </c>
    </row>
    <row r="20" spans="1:11" x14ac:dyDescent="0.25">
      <c r="A20" s="5" t="s">
        <v>7</v>
      </c>
      <c r="B20" s="1">
        <v>18</v>
      </c>
      <c r="C20" s="1">
        <v>-45</v>
      </c>
      <c r="D20" s="1">
        <v>0</v>
      </c>
      <c r="E20" s="1">
        <f>23.45*SIN(RADIANS(360*(284+B20)/365))</f>
        <v>-20.73138310817188</v>
      </c>
      <c r="F20" s="1">
        <f t="shared" si="0"/>
        <v>0.37324808505363205</v>
      </c>
      <c r="G20" s="1">
        <f t="shared" si="1"/>
        <v>0.60555259787934967</v>
      </c>
      <c r="H20" s="1">
        <f t="shared" si="2"/>
        <v>0.66132181418266445</v>
      </c>
      <c r="I20" s="1">
        <f t="shared" si="3"/>
        <v>0.93525027871030386</v>
      </c>
      <c r="J20" s="1">
        <f t="shared" si="4"/>
        <v>1.7718022962867688</v>
      </c>
      <c r="K20" s="6">
        <f t="shared" si="5"/>
        <v>1.5444575450349949</v>
      </c>
    </row>
    <row r="21" spans="1:11" x14ac:dyDescent="0.25">
      <c r="A21" s="5" t="s">
        <v>7</v>
      </c>
      <c r="B21" s="1">
        <v>19</v>
      </c>
      <c r="C21" s="1">
        <v>-45</v>
      </c>
      <c r="D21" s="1">
        <v>0</v>
      </c>
      <c r="E21" s="1">
        <f>23.45*SIN(RADIANS(360*(284+B21)/365))</f>
        <v>-20.539660485632506</v>
      </c>
      <c r="F21" s="1">
        <f t="shared" si="0"/>
        <v>0.37561469030491534</v>
      </c>
      <c r="G21" s="1">
        <f t="shared" si="1"/>
        <v>0.60821211922112706</v>
      </c>
      <c r="H21" s="1">
        <f t="shared" si="2"/>
        <v>0.66215568433874761</v>
      </c>
      <c r="I21" s="1">
        <f t="shared" si="3"/>
        <v>0.93642954919429489</v>
      </c>
      <c r="J21" s="1">
        <f t="shared" si="4"/>
        <v>1.7628588589046528</v>
      </c>
      <c r="K21" s="6">
        <f t="shared" si="5"/>
        <v>1.5396430284774352</v>
      </c>
    </row>
    <row r="22" spans="1:11" x14ac:dyDescent="0.25">
      <c r="A22" s="5" t="s">
        <v>7</v>
      </c>
      <c r="B22" s="1">
        <v>20</v>
      </c>
      <c r="C22" s="1">
        <v>-45</v>
      </c>
      <c r="D22" s="1">
        <v>0</v>
      </c>
      <c r="E22" s="1">
        <f>23.45*SIN(RADIANS(360*(284+B22)/365))</f>
        <v>-20.341851518409051</v>
      </c>
      <c r="F22" s="1">
        <f t="shared" si="0"/>
        <v>0.37805201636275398</v>
      </c>
      <c r="G22" s="1">
        <f t="shared" si="1"/>
        <v>0.61094893040397857</v>
      </c>
      <c r="H22" s="1">
        <f t="shared" si="2"/>
        <v>0.6630082551467148</v>
      </c>
      <c r="I22" s="1">
        <f t="shared" si="3"/>
        <v>0.93763526639380546</v>
      </c>
      <c r="J22" s="1">
        <f t="shared" si="4"/>
        <v>1.7537487606217008</v>
      </c>
      <c r="K22" s="6">
        <f t="shared" si="5"/>
        <v>1.5347195481196958</v>
      </c>
    </row>
    <row r="23" spans="1:11" x14ac:dyDescent="0.25">
      <c r="A23" s="5" t="s">
        <v>7</v>
      </c>
      <c r="B23" s="1">
        <v>21</v>
      </c>
      <c r="C23" s="1">
        <v>-45</v>
      </c>
      <c r="D23" s="1">
        <v>0</v>
      </c>
      <c r="E23" s="1">
        <f>23.45*SIN(RADIANS(360*(284+B23)/365))</f>
        <v>-20.13801482156758</v>
      </c>
      <c r="F23" s="1">
        <f t="shared" si="0"/>
        <v>0.38055889935217141</v>
      </c>
      <c r="G23" s="1">
        <f t="shared" si="1"/>
        <v>0.61376152042203858</v>
      </c>
      <c r="H23" s="1">
        <f t="shared" si="2"/>
        <v>0.6638785383983451</v>
      </c>
      <c r="I23" s="1">
        <f t="shared" si="3"/>
        <v>0.93886603277136715</v>
      </c>
      <c r="J23" s="1">
        <f t="shared" si="4"/>
        <v>1.7444830209685573</v>
      </c>
      <c r="K23" s="6">
        <f t="shared" si="5"/>
        <v>1.5296919105091147</v>
      </c>
    </row>
    <row r="24" spans="1:11" x14ac:dyDescent="0.25">
      <c r="A24" s="5" t="s">
        <v>7</v>
      </c>
      <c r="B24" s="1">
        <v>22</v>
      </c>
      <c r="C24" s="1">
        <v>-45</v>
      </c>
      <c r="D24" s="1">
        <v>0</v>
      </c>
      <c r="E24" s="1">
        <f>23.45*SIN(RADIANS(360*(284+B24)/365))</f>
        <v>-19.928210796320524</v>
      </c>
      <c r="F24" s="1">
        <f t="shared" si="0"/>
        <v>0.38313414095320353</v>
      </c>
      <c r="G24" s="1">
        <f t="shared" si="1"/>
        <v>0.61664833615820636</v>
      </c>
      <c r="H24" s="1">
        <f t="shared" si="2"/>
        <v>0.66476552406123157</v>
      </c>
      <c r="I24" s="1">
        <f t="shared" si="3"/>
        <v>0.9401204199254517</v>
      </c>
      <c r="J24" s="1">
        <f t="shared" si="4"/>
        <v>1.7350725320571909</v>
      </c>
      <c r="K24" s="6">
        <f t="shared" si="5"/>
        <v>1.5245649177982308</v>
      </c>
    </row>
    <row r="25" spans="1:11" x14ac:dyDescent="0.25">
      <c r="A25" s="5" t="s">
        <v>7</v>
      </c>
      <c r="B25" s="1">
        <v>23</v>
      </c>
      <c r="C25" s="1">
        <v>-45</v>
      </c>
      <c r="D25" s="1">
        <v>0</v>
      </c>
      <c r="E25" s="1">
        <f>23.45*SIN(RADIANS(360*(284+B25)/365))</f>
        <v>-19.712501612128516</v>
      </c>
      <c r="F25" s="1">
        <f t="shared" si="0"/>
        <v>0.38577650894928955</v>
      </c>
      <c r="G25" s="1">
        <f t="shared" si="1"/>
        <v>0.61960778331736188</v>
      </c>
      <c r="H25" s="1">
        <f t="shared" si="2"/>
        <v>0.66566818137429906</v>
      </c>
      <c r="I25" s="1">
        <f t="shared" si="3"/>
        <v>0.94139697013976698</v>
      </c>
      <c r="J25" s="1">
        <f t="shared" si="4"/>
        <v>1.7255280348389521</v>
      </c>
      <c r="K25" s="6">
        <f t="shared" si="5"/>
        <v>1.5193433579861686</v>
      </c>
    </row>
    <row r="26" spans="1:11" x14ac:dyDescent="0.25">
      <c r="A26" s="5" t="s">
        <v>7</v>
      </c>
      <c r="B26" s="1">
        <v>24</v>
      </c>
      <c r="C26" s="1">
        <v>-45</v>
      </c>
      <c r="D26" s="1">
        <v>0</v>
      </c>
      <c r="E26" s="1">
        <f>23.45*SIN(RADIANS(360*(284+B26)/365))</f>
        <v>-19.490951188278192</v>
      </c>
      <c r="F26" s="1">
        <f t="shared" si="0"/>
        <v>0.38848473780500142</v>
      </c>
      <c r="G26" s="1">
        <f t="shared" si="1"/>
        <v>0.62263822739907559</v>
      </c>
      <c r="H26" s="1">
        <f t="shared" si="2"/>
        <v>0.6665854599722254</v>
      </c>
      <c r="I26" s="1">
        <f t="shared" si="3"/>
        <v>0.9426941979734289</v>
      </c>
      <c r="J26" s="1">
        <f t="shared" si="4"/>
        <v>1.7158600972036531</v>
      </c>
      <c r="K26" s="6">
        <f t="shared" si="5"/>
        <v>1.5140319956121417</v>
      </c>
    </row>
    <row r="27" spans="1:11" x14ac:dyDescent="0.25">
      <c r="A27" s="5" t="s">
        <v>7</v>
      </c>
      <c r="B27" s="1">
        <v>25</v>
      </c>
      <c r="C27" s="1">
        <v>-45</v>
      </c>
      <c r="D27" s="1">
        <v>0</v>
      </c>
      <c r="E27" s="1">
        <f>23.45*SIN(RADIANS(360*(284+B27)/365))</f>
        <v>-19.26362517494162</v>
      </c>
      <c r="F27" s="1">
        <f t="shared" si="0"/>
        <v>0.39125752927374102</v>
      </c>
      <c r="G27" s="1">
        <f t="shared" si="1"/>
        <v>0.62573799471013036</v>
      </c>
      <c r="H27" s="1">
        <f t="shared" si="2"/>
        <v>0.66751629103789656</v>
      </c>
      <c r="I27" s="1">
        <f t="shared" si="3"/>
        <v>0.9440105918907794</v>
      </c>
      <c r="J27" s="1">
        <f t="shared" si="4"/>
        <v>1.7060790939332255</v>
      </c>
      <c r="K27" s="6">
        <f t="shared" si="5"/>
        <v>1.5086355629213262</v>
      </c>
    </row>
    <row r="28" spans="1:11" x14ac:dyDescent="0.25">
      <c r="A28" s="5" t="s">
        <v>7</v>
      </c>
      <c r="B28" s="1">
        <v>26</v>
      </c>
      <c r="C28" s="1">
        <v>-45</v>
      </c>
      <c r="D28" s="1">
        <v>0</v>
      </c>
      <c r="E28" s="1">
        <f>23.45*SIN(RADIANS(360*(284+B28)/365))</f>
        <v>-19.030590933722618</v>
      </c>
      <c r="F28" s="1">
        <f t="shared" si="0"/>
        <v>0.39409355303599114</v>
      </c>
      <c r="G28" s="1">
        <f t="shared" si="1"/>
        <v>0.62890537341712272</v>
      </c>
      <c r="H28" s="1">
        <f t="shared" si="2"/>
        <v>0.66845958848197051</v>
      </c>
      <c r="I28" s="1">
        <f t="shared" si="3"/>
        <v>0.94534461592954067</v>
      </c>
      <c r="J28" s="1">
        <f t="shared" si="4"/>
        <v>1.6961951885087614</v>
      </c>
      <c r="K28" s="6">
        <f t="shared" si="5"/>
        <v>1.5031587515194262</v>
      </c>
    </row>
    <row r="29" spans="1:11" x14ac:dyDescent="0.25">
      <c r="A29" s="5" t="s">
        <v>7</v>
      </c>
      <c r="B29" s="1">
        <v>27</v>
      </c>
      <c r="C29" s="1">
        <v>-45</v>
      </c>
      <c r="D29" s="1">
        <v>0</v>
      </c>
      <c r="E29" s="1">
        <f>23.45*SIN(RADIANS(360*(284+B29)/365))</f>
        <v>-18.791917517696174</v>
      </c>
      <c r="F29" s="1">
        <f t="shared" si="0"/>
        <v>0.39699144736865011</v>
      </c>
      <c r="G29" s="1">
        <f t="shared" si="1"/>
        <v>0.63213861463932242</v>
      </c>
      <c r="H29" s="1">
        <f t="shared" si="2"/>
        <v>0.66941425014856504</v>
      </c>
      <c r="I29" s="1">
        <f t="shared" si="3"/>
        <v>0.94669471140591632</v>
      </c>
      <c r="J29" s="1">
        <f t="shared" si="4"/>
        <v>1.6862183167561806</v>
      </c>
      <c r="K29" s="6">
        <f t="shared" si="5"/>
        <v>1.4976062045285263</v>
      </c>
    </row>
    <row r="30" spans="1:11" x14ac:dyDescent="0.25">
      <c r="A30" s="5" t="s">
        <v>7</v>
      </c>
      <c r="B30" s="1">
        <v>28</v>
      </c>
      <c r="C30" s="1">
        <v>-45</v>
      </c>
      <c r="D30" s="1">
        <v>0</v>
      </c>
      <c r="E30" s="1">
        <f>23.45*SIN(RADIANS(360*(284+B30)/365))</f>
        <v>-18.547675650946431</v>
      </c>
      <c r="F30" s="1">
        <f t="shared" si="0"/>
        <v>0.39994981984593192</v>
      </c>
      <c r="G30" s="1">
        <f t="shared" si="1"/>
        <v>0.63543593358191164</v>
      </c>
      <c r="H30" s="1">
        <f t="shared" si="2"/>
        <v>0.67037915904603462</v>
      </c>
      <c r="I30" s="1">
        <f t="shared" si="3"/>
        <v>0.94805929865517224</v>
      </c>
      <c r="J30" s="1">
        <f t="shared" si="4"/>
        <v>1.6761581723034082</v>
      </c>
      <c r="K30" s="6">
        <f t="shared" si="5"/>
        <v>1.4919825092531716</v>
      </c>
    </row>
    <row r="31" spans="1:11" x14ac:dyDescent="0.25">
      <c r="A31" s="5" t="s">
        <v>7</v>
      </c>
      <c r="B31" s="1">
        <v>29</v>
      </c>
      <c r="C31" s="1">
        <v>-45</v>
      </c>
      <c r="D31" s="1">
        <v>0</v>
      </c>
      <c r="E31" s="1">
        <f>23.45*SIN(RADIANS(360*(284+B31)/365))</f>
        <v>-18.297937707609698</v>
      </c>
      <c r="F31" s="1">
        <f t="shared" si="0"/>
        <v>0.40296724807224704</v>
      </c>
      <c r="G31" s="1">
        <f t="shared" si="1"/>
        <v>0.63879551070963114</v>
      </c>
      <c r="H31" s="1">
        <f t="shared" si="2"/>
        <v>0.67135318460173754</v>
      </c>
      <c r="I31" s="1">
        <f t="shared" si="3"/>
        <v>0.9494367788061453</v>
      </c>
      <c r="J31" s="1">
        <f t="shared" si="4"/>
        <v>1.6660241938108384</v>
      </c>
      <c r="K31" s="6">
        <f t="shared" si="5"/>
        <v>1.4862921903621804</v>
      </c>
    </row>
    <row r="32" spans="1:11" x14ac:dyDescent="0.25">
      <c r="A32" s="5" t="s">
        <v>7</v>
      </c>
      <c r="B32" s="1">
        <v>30</v>
      </c>
      <c r="C32" s="1">
        <v>-45</v>
      </c>
      <c r="D32" s="1">
        <v>0</v>
      </c>
      <c r="E32" s="1">
        <f>23.45*SIN(RADIANS(360*(284+B32)/365))</f>
        <v>-18.042777690428334</v>
      </c>
      <c r="F32" s="1">
        <f t="shared" si="0"/>
        <v>0.40604228044741941</v>
      </c>
      <c r="G32" s="1">
        <f t="shared" si="1"/>
        <v>0.64221549296078539</v>
      </c>
      <c r="H32" s="1">
        <f t="shared" si="2"/>
        <v>0.6723351839396392</v>
      </c>
      <c r="I32" s="1">
        <f t="shared" si="3"/>
        <v>0.95082553558804717</v>
      </c>
      <c r="J32" s="1">
        <f t="shared" si="4"/>
        <v>1.6558255539270215</v>
      </c>
      <c r="K32" s="6">
        <f t="shared" si="5"/>
        <v>1.480539703588412</v>
      </c>
    </row>
    <row r="33" spans="1:11" x14ac:dyDescent="0.25">
      <c r="A33" s="5" t="s">
        <v>7</v>
      </c>
      <c r="B33" s="1">
        <v>31</v>
      </c>
      <c r="C33" s="1">
        <v>-45</v>
      </c>
      <c r="D33" s="1">
        <v>0</v>
      </c>
      <c r="E33" s="1">
        <f>23.45*SIN(RADIANS(360*(284+B33)/365))</f>
        <v>-17.782271208822291</v>
      </c>
      <c r="F33" s="1">
        <f t="shared" si="0"/>
        <v>0.40917343696452602</v>
      </c>
      <c r="G33" s="1">
        <f t="shared" si="1"/>
        <v>0.64569399500146518</v>
      </c>
      <c r="H33" s="1">
        <f t="shared" si="2"/>
        <v>0.67332400317953922</v>
      </c>
      <c r="I33" s="1">
        <f t="shared" si="3"/>
        <v>0.95222393716784925</v>
      </c>
      <c r="J33" s="1">
        <f t="shared" si="4"/>
        <v>1.645571149912926</v>
      </c>
      <c r="K33" s="6">
        <f t="shared" si="5"/>
        <v>1.4747294299456641</v>
      </c>
    </row>
    <row r="34" spans="1:11" x14ac:dyDescent="0.25">
      <c r="A34" s="5" t="s">
        <v>8</v>
      </c>
      <c r="B34" s="1">
        <v>32</v>
      </c>
      <c r="C34" s="1">
        <v>-45</v>
      </c>
      <c r="D34" s="1">
        <v>0</v>
      </c>
      <c r="E34" s="1">
        <f>23.45*SIN(RADIANS(360*(284+B34)/365))</f>
        <v>-17.516495456484215</v>
      </c>
      <c r="F34" s="1">
        <f t="shared" si="0"/>
        <v>0.41235921004057841</v>
      </c>
      <c r="G34" s="1">
        <f t="shared" si="1"/>
        <v>0.64922910051976268</v>
      </c>
      <c r="H34" s="1">
        <f t="shared" si="2"/>
        <v>0.6743184787566523</v>
      </c>
      <c r="I34" s="1">
        <f t="shared" si="3"/>
        <v>0.95363033801645136</v>
      </c>
      <c r="J34" s="1">
        <f t="shared" si="4"/>
        <v>1.6352695958707837</v>
      </c>
      <c r="K34" s="6">
        <f t="shared" si="5"/>
        <v>1.4688656704589949</v>
      </c>
    </row>
    <row r="35" spans="1:11" x14ac:dyDescent="0.25">
      <c r="A35" s="5" t="s">
        <v>8</v>
      </c>
      <c r="B35" s="1">
        <v>33</v>
      </c>
      <c r="C35" s="1">
        <v>-45</v>
      </c>
      <c r="D35" s="1">
        <v>0</v>
      </c>
      <c r="E35" s="1">
        <f>23.45*SIN(RADIANS(360*(284+B35)/365))</f>
        <v>-17.245529188505468</v>
      </c>
      <c r="F35" s="1">
        <f t="shared" si="0"/>
        <v>0.41559806538018124</v>
      </c>
      <c r="G35" s="1">
        <f t="shared" si="1"/>
        <v>0.65281886355964414</v>
      </c>
      <c r="H35" s="1">
        <f t="shared" si="2"/>
        <v>0.67531743876021066</v>
      </c>
      <c r="I35" s="1">
        <f t="shared" si="3"/>
        <v>0.95504308080175193</v>
      </c>
      <c r="J35" s="1">
        <f t="shared" si="4"/>
        <v>1.6249292165074039</v>
      </c>
      <c r="K35" s="6">
        <f t="shared" si="5"/>
        <v>1.4629526414021818</v>
      </c>
    </row>
    <row r="36" spans="1:11" x14ac:dyDescent="0.25">
      <c r="A36" s="5" t="s">
        <v>8</v>
      </c>
      <c r="B36" s="1">
        <v>34</v>
      </c>
      <c r="C36" s="1">
        <v>-45</v>
      </c>
      <c r="D36" s="1">
        <v>0</v>
      </c>
      <c r="E36" s="1">
        <f>23.45*SIN(RADIANS(360*(284+B36)/365))</f>
        <v>-16.969452698039142</v>
      </c>
      <c r="F36" s="1">
        <f t="shared" si="0"/>
        <v>0.41888844287223642</v>
      </c>
      <c r="G36" s="1">
        <f t="shared" si="1"/>
        <v>0.65646130989406615</v>
      </c>
      <c r="H36" s="1">
        <f t="shared" si="2"/>
        <v>0.676319704289705</v>
      </c>
      <c r="I36" s="1">
        <f t="shared" si="3"/>
        <v>0.9564604983066618</v>
      </c>
      <c r="J36" s="1">
        <f t="shared" si="4"/>
        <v>1.6145580423568446</v>
      </c>
      <c r="K36" s="6">
        <f t="shared" si="5"/>
        <v>1.4569944700335908</v>
      </c>
    </row>
    <row r="37" spans="1:11" x14ac:dyDescent="0.25">
      <c r="A37" s="5" t="s">
        <v>8</v>
      </c>
      <c r="B37" s="1">
        <v>35</v>
      </c>
      <c r="C37" s="1">
        <v>-45</v>
      </c>
      <c r="D37" s="1">
        <v>0</v>
      </c>
      <c r="E37" s="1">
        <f>23.45*SIN(RADIANS(360*(284+B37)/365))</f>
        <v>-16.688347792507624</v>
      </c>
      <c r="F37" s="1">
        <f t="shared" si="0"/>
        <v>0.4222287575196696</v>
      </c>
      <c r="G37" s="1">
        <f t="shared" si="1"/>
        <v>0.66015443843679866</v>
      </c>
      <c r="H37" s="1">
        <f t="shared" si="2"/>
        <v>0.67732409082731504</v>
      </c>
      <c r="I37" s="1">
        <f t="shared" si="3"/>
        <v>0.95788091537001496</v>
      </c>
      <c r="J37" s="1">
        <f t="shared" si="4"/>
        <v>1.6041638063834669</v>
      </c>
      <c r="K37" s="6">
        <f t="shared" si="5"/>
        <v>1.4509951908196097</v>
      </c>
    </row>
    <row r="38" spans="1:11" x14ac:dyDescent="0.25">
      <c r="A38" s="5" t="s">
        <v>8</v>
      </c>
      <c r="B38" s="1">
        <v>36</v>
      </c>
      <c r="C38" s="1">
        <v>-45</v>
      </c>
      <c r="D38" s="1">
        <v>0</v>
      </c>
      <c r="E38" s="1">
        <f>23.45*SIN(RADIANS(360*(284+B38)/365))</f>
        <v>-16.402297769361123</v>
      </c>
      <c r="F38" s="1">
        <f t="shared" si="0"/>
        <v>0.42561740040208296</v>
      </c>
      <c r="G38" s="1">
        <f t="shared" si="1"/>
        <v>0.66389622269233817</v>
      </c>
      <c r="H38" s="1">
        <f t="shared" si="2"/>
        <v>0.67832940962503441</v>
      </c>
      <c r="I38" s="1">
        <f t="shared" si="3"/>
        <v>0.95930265084825828</v>
      </c>
      <c r="J38" s="1">
        <f t="shared" si="4"/>
        <v>1.5937539418835158</v>
      </c>
      <c r="K38" s="6">
        <f t="shared" si="5"/>
        <v>1.4449587421328303</v>
      </c>
    </row>
    <row r="39" spans="1:11" x14ac:dyDescent="0.25">
      <c r="A39" s="5" t="s">
        <v>8</v>
      </c>
      <c r="B39" s="1">
        <v>37</v>
      </c>
      <c r="C39" s="1">
        <v>-45</v>
      </c>
      <c r="D39" s="1">
        <v>0</v>
      </c>
      <c r="E39" s="1">
        <f>23.45*SIN(RADIANS(360*(284+B39)/365))</f>
        <v>-16.111387391395002</v>
      </c>
      <c r="F39" s="1">
        <f t="shared" si="0"/>
        <v>0.42905273967113661</v>
      </c>
      <c r="G39" s="1">
        <f t="shared" si="1"/>
        <v>0.66768461224316145</v>
      </c>
      <c r="H39" s="1">
        <f t="shared" si="2"/>
        <v>0.67933446910492801</v>
      </c>
      <c r="I39" s="1">
        <f t="shared" si="3"/>
        <v>0.96072401959571541</v>
      </c>
      <c r="J39" s="1">
        <f t="shared" si="4"/>
        <v>1.5833355816015278</v>
      </c>
      <c r="K39" s="6">
        <f t="shared" si="5"/>
        <v>1.4388889634105169</v>
      </c>
    </row>
    <row r="40" spans="1:11" x14ac:dyDescent="0.25">
      <c r="A40" s="5" t="s">
        <v>8</v>
      </c>
      <c r="B40" s="1">
        <v>38</v>
      </c>
      <c r="C40" s="1">
        <v>-45</v>
      </c>
      <c r="D40" s="1">
        <v>0</v>
      </c>
      <c r="E40" s="1">
        <f>23.45*SIN(RADIANS(360*(284+B40)/365))</f>
        <v>-15.815702861632575</v>
      </c>
      <c r="F40" s="1">
        <f t="shared" si="0"/>
        <v>0.43253312157839002</v>
      </c>
      <c r="G40" s="1">
        <f t="shared" si="1"/>
        <v>0.67151753427348915</v>
      </c>
      <c r="H40" s="1">
        <f t="shared" si="2"/>
        <v>0.68033807627091769</v>
      </c>
      <c r="I40" s="1">
        <f t="shared" si="3"/>
        <v>0.96214333446115285</v>
      </c>
      <c r="J40" s="1">
        <f t="shared" si="4"/>
        <v>1.5729155579767937</v>
      </c>
      <c r="K40" s="6">
        <f t="shared" si="5"/>
        <v>1.4327895927573806</v>
      </c>
    </row>
    <row r="41" spans="1:11" x14ac:dyDescent="0.25">
      <c r="A41" s="5" t="s">
        <v>8</v>
      </c>
      <c r="B41" s="1">
        <v>39</v>
      </c>
      <c r="C41" s="1">
        <v>-45</v>
      </c>
      <c r="D41" s="1">
        <v>0</v>
      </c>
      <c r="E41" s="1">
        <f>23.45*SIN(RADIANS(360*(284+B41)/365))</f>
        <v>-15.515331797781426</v>
      </c>
      <c r="F41" s="1">
        <f t="shared" si="0"/>
        <v>0.4360568715352261</v>
      </c>
      <c r="G41" s="1">
        <f t="shared" si="1"/>
        <v>0.67539289512859635</v>
      </c>
      <c r="H41" s="1">
        <f t="shared" si="2"/>
        <v>0.68133903813042984</v>
      </c>
      <c r="I41" s="1">
        <f t="shared" si="3"/>
        <v>0.96355890829829316</v>
      </c>
      <c r="J41" s="1">
        <f t="shared" si="4"/>
        <v>1.56250040443495</v>
      </c>
      <c r="K41" s="6">
        <f t="shared" si="5"/>
        <v>1.4266642649754693</v>
      </c>
    </row>
    <row r="42" spans="1:11" x14ac:dyDescent="0.25">
      <c r="A42" s="5" t="s">
        <v>8</v>
      </c>
      <c r="B42" s="1">
        <v>40</v>
      </c>
      <c r="C42" s="1">
        <v>-45</v>
      </c>
      <c r="D42" s="1">
        <v>0</v>
      </c>
      <c r="E42" s="1">
        <f>23.45*SIN(RADIANS(360*(284+B42)/365))</f>
        <v>-15.210363206270307</v>
      </c>
      <c r="F42" s="1">
        <f t="shared" si="0"/>
        <v>0.43962229520440166</v>
      </c>
      <c r="G42" s="1">
        <f t="shared" si="1"/>
        <v>0.67930858190861321</v>
      </c>
      <c r="H42" s="1">
        <f t="shared" si="2"/>
        <v>0.68233616312419454</v>
      </c>
      <c r="I42" s="1">
        <f t="shared" si="3"/>
        <v>0.96496905598785643</v>
      </c>
      <c r="J42" s="1">
        <f t="shared" si="4"/>
        <v>1.5520963576402409</v>
      </c>
      <c r="K42" s="6">
        <f t="shared" si="5"/>
        <v>1.4205165100029207</v>
      </c>
    </row>
    <row r="43" spans="1:11" x14ac:dyDescent="0.25">
      <c r="A43" s="5" t="s">
        <v>8</v>
      </c>
      <c r="B43" s="1">
        <v>41</v>
      </c>
      <c r="C43" s="1">
        <v>-45</v>
      </c>
      <c r="D43" s="1">
        <v>0</v>
      </c>
      <c r="E43" s="1">
        <f>23.45*SIN(RADIANS(360*(284+B43)/365))</f>
        <v>-14.900887455874663</v>
      </c>
      <c r="F43" s="1">
        <f t="shared" si="0"/>
        <v>0.44322767962266452</v>
      </c>
      <c r="G43" s="1">
        <f t="shared" si="1"/>
        <v>0.68326246409563596</v>
      </c>
      <c r="H43" s="1">
        <f t="shared" si="2"/>
        <v>0.68332826256243417</v>
      </c>
      <c r="I43" s="1">
        <f t="shared" si="3"/>
        <v>0.96637209646863753</v>
      </c>
      <c r="J43" s="1">
        <f t="shared" si="4"/>
        <v>1.5417093606251664</v>
      </c>
      <c r="K43" s="6">
        <f t="shared" si="5"/>
        <v>1.4143497517425088</v>
      </c>
    </row>
    <row r="44" spans="1:11" x14ac:dyDescent="0.25">
      <c r="A44" s="5" t="s">
        <v>8</v>
      </c>
      <c r="B44" s="1">
        <v>42</v>
      </c>
      <c r="C44" s="1">
        <v>-45</v>
      </c>
      <c r="D44" s="1">
        <v>0</v>
      </c>
      <c r="E44" s="1">
        <f>23.45*SIN(RADIANS(360*(284+B44)/365))</f>
        <v>-14.586996250938338</v>
      </c>
      <c r="F44" s="1">
        <f t="shared" si="0"/>
        <v>0.44687129435378914</v>
      </c>
      <c r="G44" s="1">
        <f t="shared" si="1"/>
        <v>0.68725239521286685</v>
      </c>
      <c r="H44" s="1">
        <f t="shared" si="2"/>
        <v>0.68431415206563462</v>
      </c>
      <c r="I44" s="1">
        <f t="shared" si="3"/>
        <v>0.9677663547750649</v>
      </c>
      <c r="J44" s="1">
        <f t="shared" si="4"/>
        <v>1.5313450667159241</v>
      </c>
      <c r="K44" s="6">
        <f t="shared" si="5"/>
        <v>1.4081673072602574</v>
      </c>
    </row>
    <row r="45" spans="1:11" x14ac:dyDescent="0.25">
      <c r="A45" s="5" t="s">
        <v>8</v>
      </c>
      <c r="B45" s="1">
        <v>43</v>
      </c>
      <c r="C45" s="1">
        <v>-45</v>
      </c>
      <c r="D45" s="1">
        <v>0</v>
      </c>
      <c r="E45" s="1">
        <f>23.45*SIN(RADIANS(360*(284+B45)/365))</f>
        <v>-14.268782604199714</v>
      </c>
      <c r="F45" s="1">
        <f t="shared" si="0"/>
        <v>0.45055139267127864</v>
      </c>
      <c r="G45" s="1">
        <f t="shared" si="1"/>
        <v>0.69127621451437959</v>
      </c>
      <c r="H45" s="1">
        <f t="shared" si="2"/>
        <v>0.68529265300804831</v>
      </c>
      <c r="I45" s="1">
        <f t="shared" si="3"/>
        <v>0.9691501640786212</v>
      </c>
      <c r="J45" s="1">
        <f t="shared" si="4"/>
        <v>1.521008844174268</v>
      </c>
      <c r="K45" s="6">
        <f t="shared" si="5"/>
        <v>1.4019723863339455</v>
      </c>
    </row>
    <row r="46" spans="1:11" x14ac:dyDescent="0.25">
      <c r="A46" s="5" t="s">
        <v>8</v>
      </c>
      <c r="B46" s="1">
        <v>44</v>
      </c>
      <c r="C46" s="1">
        <v>-45</v>
      </c>
      <c r="D46" s="1">
        <v>0</v>
      </c>
      <c r="E46" s="1">
        <f>23.45*SIN(RADIANS(360*(284+B46)/365))</f>
        <v>-13.946340809229898</v>
      </c>
      <c r="F46" s="1">
        <f t="shared" si="0"/>
        <v>0.45426621276989365</v>
      </c>
      <c r="G46" s="1">
        <f t="shared" si="1"/>
        <v>0.69533174870400705</v>
      </c>
      <c r="H46" s="1">
        <f t="shared" si="2"/>
        <v>0.68626259396203648</v>
      </c>
      <c r="I46" s="1">
        <f t="shared" si="3"/>
        <v>0.97052186773045235</v>
      </c>
      <c r="J46" s="1">
        <f t="shared" si="4"/>
        <v>1.5107057814789748</v>
      </c>
      <c r="K46" s="6">
        <f t="shared" si="5"/>
        <v>1.39576809133102</v>
      </c>
    </row>
    <row r="47" spans="1:11" x14ac:dyDescent="0.25">
      <c r="A47" s="5" t="s">
        <v>8</v>
      </c>
      <c r="B47" s="1">
        <v>45</v>
      </c>
      <c r="C47" s="1">
        <v>-45</v>
      </c>
      <c r="D47" s="1">
        <v>0</v>
      </c>
      <c r="E47" s="1">
        <f>23.45*SIN(RADIANS(360*(284+B47)/365))</f>
        <v>-13.619766412491639</v>
      </c>
      <c r="F47" s="1">
        <f t="shared" si="0"/>
        <v>0.45801397900506169</v>
      </c>
      <c r="G47" s="1">
        <f t="shared" si="1"/>
        <v>0.69941681368172626</v>
      </c>
      <c r="H47" s="1">
        <f t="shared" si="2"/>
        <v>0.68722281214132253</v>
      </c>
      <c r="I47" s="1">
        <f t="shared" si="3"/>
        <v>0.97187982130243589</v>
      </c>
      <c r="J47" s="1">
        <f t="shared" si="4"/>
        <v>1.5004406931730958</v>
      </c>
      <c r="K47" s="6">
        <f t="shared" si="5"/>
        <v>1.3895574173953094</v>
      </c>
    </row>
    <row r="48" spans="1:11" x14ac:dyDescent="0.25">
      <c r="A48" s="5" t="s">
        <v>8</v>
      </c>
      <c r="B48" s="1">
        <v>46</v>
      </c>
      <c r="C48" s="1">
        <v>-45</v>
      </c>
      <c r="D48" s="1">
        <v>0</v>
      </c>
      <c r="E48" s="1">
        <f>23.45*SIN(RADIANS(360*(284+B48)/365))</f>
        <v>-13.289156185026711</v>
      </c>
      <c r="F48" s="1">
        <f t="shared" si="0"/>
        <v>0.46179290315913513</v>
      </c>
      <c r="G48" s="1">
        <f t="shared" si="1"/>
        <v>0.70352921631581966</v>
      </c>
      <c r="H48" s="1">
        <f t="shared" si="2"/>
        <v>0.68817215484119143</v>
      </c>
      <c r="I48" s="1">
        <f t="shared" si="3"/>
        <v>0.97322239462393045</v>
      </c>
      <c r="J48" s="1">
        <f t="shared" si="4"/>
        <v>1.4902181262063383</v>
      </c>
      <c r="K48" s="6">
        <f t="shared" si="5"/>
        <v>1.3833432529219134</v>
      </c>
    </row>
    <row r="49" spans="1:11" x14ac:dyDescent="0.25">
      <c r="A49" s="5" t="s">
        <v>8</v>
      </c>
      <c r="B49" s="1">
        <v>47</v>
      </c>
      <c r="C49" s="1">
        <v>-45</v>
      </c>
      <c r="D49" s="1">
        <v>0</v>
      </c>
      <c r="E49" s="1">
        <f>23.45*SIN(RADIANS(360*(284+B49)/365))</f>
        <v>-12.954608093780696</v>
      </c>
      <c r="F49" s="1">
        <f t="shared" si="0"/>
        <v>0.46560118573335829</v>
      </c>
      <c r="G49" s="1">
        <f t="shared" si="1"/>
        <v>0.70766675623897235</v>
      </c>
      <c r="H49" s="1">
        <f t="shared" si="2"/>
        <v>0.68910948087364088</v>
      </c>
      <c r="I49" s="1">
        <f t="shared" si="3"/>
        <v>0.9745479738113858</v>
      </c>
      <c r="J49" s="1">
        <f t="shared" si="4"/>
        <v>1.4800423667054017</v>
      </c>
      <c r="K49" s="6">
        <f t="shared" si="5"/>
        <v>1.3771283802997949</v>
      </c>
    </row>
    <row r="50" spans="1:11" x14ac:dyDescent="0.25">
      <c r="A50" s="5" t="s">
        <v>8</v>
      </c>
      <c r="B50" s="1">
        <v>48</v>
      </c>
      <c r="C50" s="1">
        <v>-45</v>
      </c>
      <c r="D50" s="1">
        <v>0</v>
      </c>
      <c r="E50" s="1">
        <f>23.45*SIN(RADIANS(360*(284+B50)/365))</f>
        <v>-12.616221272573116</v>
      </c>
      <c r="F50" s="1">
        <f t="shared" si="0"/>
        <v>0.46943701726432013</v>
      </c>
      <c r="G50" s="1">
        <f t="shared" si="1"/>
        <v>0.71182722766636997</v>
      </c>
      <c r="H50" s="1">
        <f t="shared" si="2"/>
        <v>0.69003366199546035</v>
      </c>
      <c r="I50" s="1">
        <f t="shared" si="3"/>
        <v>0.97585496328795207</v>
      </c>
      <c r="J50" s="1">
        <f t="shared" si="4"/>
        <v>1.4699174471086323</v>
      </c>
      <c r="K50" s="6">
        <f t="shared" si="5"/>
        <v>1.3709154769018341</v>
      </c>
    </row>
    <row r="51" spans="1:11" x14ac:dyDescent="0.25">
      <c r="A51" s="5" t="s">
        <v>8</v>
      </c>
      <c r="B51" s="1">
        <v>49</v>
      </c>
      <c r="C51" s="1">
        <v>-45</v>
      </c>
      <c r="D51" s="1">
        <v>0</v>
      </c>
      <c r="E51" s="1">
        <f>23.45*SIN(RADIANS(360*(284+B51)/365))</f>
        <v>-12.274095992722152</v>
      </c>
      <c r="F51" s="1">
        <f t="shared" si="0"/>
        <v>0.47329857966356353</v>
      </c>
      <c r="G51" s="1">
        <f t="shared" si="1"/>
        <v>0.71600842123375175</v>
      </c>
      <c r="H51" s="1">
        <f t="shared" si="2"/>
        <v>0.69094358432719372</v>
      </c>
      <c r="I51" s="1">
        <f t="shared" si="3"/>
        <v>0.97714178779019556</v>
      </c>
      <c r="J51" s="1">
        <f t="shared" si="4"/>
        <v>1.4598471536051081</v>
      </c>
      <c r="K51" s="6">
        <f t="shared" si="5"/>
        <v>1.3647071163024671</v>
      </c>
    </row>
    <row r="52" spans="1:11" x14ac:dyDescent="0.25">
      <c r="A52" s="5" t="s">
        <v>8</v>
      </c>
      <c r="B52" s="1">
        <v>50</v>
      </c>
      <c r="C52" s="1">
        <v>-45</v>
      </c>
      <c r="D52" s="1">
        <v>0</v>
      </c>
      <c r="E52" s="1">
        <f>23.45*SIN(RADIANS(360*(284+B52)/365))</f>
        <v>-11.928333633331844</v>
      </c>
      <c r="F52" s="1">
        <f t="shared" si="0"/>
        <v>0.47718404757894667</v>
      </c>
      <c r="G52" s="1">
        <f t="shared" si="1"/>
        <v>0.72020812585328642</v>
      </c>
      <c r="H52" s="1">
        <f t="shared" si="2"/>
        <v>0.69183814976091884</v>
      </c>
      <c r="I52" s="1">
        <f t="shared" si="3"/>
        <v>0.97840689435899986</v>
      </c>
      <c r="J52" s="1">
        <f t="shared" si="4"/>
        <v>1.4498350338219537</v>
      </c>
      <c r="K52" s="6">
        <f t="shared" si="5"/>
        <v>1.3585057697034526</v>
      </c>
    </row>
    <row r="53" spans="1:11" x14ac:dyDescent="0.25">
      <c r="A53" s="5" t="s">
        <v>8</v>
      </c>
      <c r="B53" s="1">
        <v>51</v>
      </c>
      <c r="C53" s="1">
        <v>-45</v>
      </c>
      <c r="D53" s="1">
        <v>0</v>
      </c>
      <c r="E53" s="1">
        <f>23.45*SIN(RADIANS(360*(284+B53)/365))</f>
        <v>-11.579036651251469</v>
      </c>
      <c r="F53" s="1">
        <f t="shared" si="0"/>
        <v>0.48109158977623789</v>
      </c>
      <c r="G53" s="1">
        <f t="shared" si="1"/>
        <v>0.72442413058502286</v>
      </c>
      <c r="H53" s="1">
        <f t="shared" si="2"/>
        <v>0.69271627735476293</v>
      </c>
      <c r="I53" s="1">
        <f t="shared" si="3"/>
        <v>0.97964875431170817</v>
      </c>
      <c r="J53" s="1">
        <f t="shared" si="4"/>
        <v>1.4398844047075412</v>
      </c>
      <c r="K53" s="6">
        <f t="shared" si="5"/>
        <v>1.3523138075488645</v>
      </c>
    </row>
    <row r="54" spans="1:11" x14ac:dyDescent="0.25">
      <c r="A54" s="5" t="s">
        <v>8</v>
      </c>
      <c r="B54" s="1">
        <v>52</v>
      </c>
      <c r="C54" s="1">
        <v>-45</v>
      </c>
      <c r="D54" s="1">
        <v>0</v>
      </c>
      <c r="E54" s="1">
        <f>23.45*SIN(RADIANS(360*(284+B54)/365))</f>
        <v>-11.226308550715235</v>
      </c>
      <c r="F54" s="1">
        <f t="shared" si="0"/>
        <v>0.48501937053936389</v>
      </c>
      <c r="G54" s="1">
        <f t="shared" si="1"/>
        <v>0.72865422652160039</v>
      </c>
      <c r="H54" s="1">
        <f t="shared" si="2"/>
        <v>0.69357690471206246</v>
      </c>
      <c r="I54" s="1">
        <f t="shared" si="3"/>
        <v>0.98086586519255048</v>
      </c>
      <c r="J54" s="1">
        <f t="shared" si="4"/>
        <v>1.4299983605619153</v>
      </c>
      <c r="K54" s="6">
        <f t="shared" si="5"/>
        <v>1.3461335013109588</v>
      </c>
    </row>
    <row r="55" spans="1:11" x14ac:dyDescent="0.25">
      <c r="A55" s="5" t="s">
        <v>8</v>
      </c>
      <c r="B55" s="1">
        <v>53</v>
      </c>
      <c r="C55" s="1">
        <v>-45</v>
      </c>
      <c r="D55" s="1">
        <v>0</v>
      </c>
      <c r="E55" s="1">
        <f>23.45*SIN(RADIANS(360*(284+B55)/365))</f>
        <v>-10.87025385267186</v>
      </c>
      <c r="F55" s="1">
        <f t="shared" si="0"/>
        <v>0.48896555108762529</v>
      </c>
      <c r="G55" s="1">
        <f t="shared" si="1"/>
        <v>0.73289620868379457</v>
      </c>
      <c r="H55" s="1">
        <f t="shared" si="2"/>
        <v>0.69441898934306967</v>
      </c>
      <c r="I55" s="1">
        <f t="shared" si="3"/>
        <v>0.98205675269838677</v>
      </c>
      <c r="J55" s="1">
        <f t="shared" si="4"/>
        <v>1.4201797811695449</v>
      </c>
      <c r="K55" s="6">
        <f t="shared" si="5"/>
        <v>1.3399670254292333</v>
      </c>
    </row>
    <row r="56" spans="1:11" x14ac:dyDescent="0.25">
      <c r="A56" s="5" t="s">
        <v>8</v>
      </c>
      <c r="B56" s="1">
        <v>54</v>
      </c>
      <c r="C56" s="1">
        <v>-45</v>
      </c>
      <c r="D56" s="1">
        <v>0</v>
      </c>
      <c r="E56" s="1">
        <f>23.45*SIN(RADIANS(360*(284+B56)/365))</f>
        <v>-10.51097806381263</v>
      </c>
      <c r="F56" s="1">
        <f t="shared" si="0"/>
        <v>0.4929282910081238</v>
      </c>
      <c r="G56" s="1">
        <f t="shared" si="1"/>
        <v>0.7371478779244065</v>
      </c>
      <c r="H56" s="1">
        <f t="shared" si="2"/>
        <v>0.69524151000710555</v>
      </c>
      <c r="I56" s="1">
        <f t="shared" si="3"/>
        <v>0.9832199725767985</v>
      </c>
      <c r="J56" s="1">
        <f t="shared" si="4"/>
        <v>1.4104313399931176</v>
      </c>
      <c r="K56" s="6">
        <f t="shared" si="5"/>
        <v>1.3338164593856789</v>
      </c>
    </row>
    <row r="57" spans="1:11" x14ac:dyDescent="0.25">
      <c r="A57" s="5" t="s">
        <v>8</v>
      </c>
      <c r="B57" s="1">
        <v>55</v>
      </c>
      <c r="C57" s="1">
        <v>-45</v>
      </c>
      <c r="D57" s="1">
        <v>0</v>
      </c>
      <c r="E57" s="1">
        <f>23.45*SIN(RADIANS(360*(284+B57)/365))</f>
        <v>-10.148587645307623</v>
      </c>
      <c r="F57" s="1">
        <f t="shared" si="0"/>
        <v>0.49690574970155771</v>
      </c>
      <c r="G57" s="1">
        <f t="shared" si="1"/>
        <v>0.74140704283791536</v>
      </c>
      <c r="H57" s="1">
        <f t="shared" si="2"/>
        <v>0.69604346803306216</v>
      </c>
      <c r="I57" s="1">
        <f t="shared" si="3"/>
        <v>0.98435411249356031</v>
      </c>
      <c r="J57" s="1">
        <f t="shared" si="4"/>
        <v>1.4007555123906432</v>
      </c>
      <c r="K57" s="6">
        <f t="shared" si="5"/>
        <v>1.3276837898999529</v>
      </c>
    </row>
    <row r="58" spans="1:11" x14ac:dyDescent="0.25">
      <c r="A58" s="5" t="s">
        <v>8</v>
      </c>
      <c r="B58" s="1">
        <v>56</v>
      </c>
      <c r="C58" s="1">
        <v>-45</v>
      </c>
      <c r="D58" s="1">
        <v>0</v>
      </c>
      <c r="E58" s="1">
        <f>23.45*SIN(RADIANS(360*(284+B58)/365))</f>
        <v>-9.7831899812588325</v>
      </c>
      <c r="F58" s="1">
        <f t="shared" si="0"/>
        <v>0.50089608783947703</v>
      </c>
      <c r="G58" s="1">
        <f t="shared" si="1"/>
        <v>0.7456715216732519</v>
      </c>
      <c r="H58" s="1">
        <f t="shared" si="2"/>
        <v>0.69682388861616684</v>
      </c>
      <c r="I58" s="1">
        <f t="shared" si="3"/>
        <v>0.98545779386654198</v>
      </c>
      <c r="J58" s="1">
        <f t="shared" si="4"/>
        <v>1.3911545838215433</v>
      </c>
      <c r="K58" s="6">
        <f t="shared" si="5"/>
        <v>1.3215709132289521</v>
      </c>
    </row>
    <row r="59" spans="1:11" x14ac:dyDescent="0.25">
      <c r="A59" s="5" t="s">
        <v>8</v>
      </c>
      <c r="B59" s="1">
        <v>57</v>
      </c>
      <c r="C59" s="1">
        <v>-45</v>
      </c>
      <c r="D59" s="1">
        <v>0</v>
      </c>
      <c r="E59" s="1">
        <f>23.45*SIN(RADIANS(360*(284+B59)/365))</f>
        <v>-9.4148933468800831</v>
      </c>
      <c r="F59" s="1">
        <f t="shared" si="0"/>
        <v>0.50489746883100772</v>
      </c>
      <c r="G59" s="1">
        <f t="shared" si="1"/>
        <v>0.74993914424697261</v>
      </c>
      <c r="H59" s="1">
        <f t="shared" si="2"/>
        <v>0.69758182208893071</v>
      </c>
      <c r="I59" s="1">
        <f t="shared" si="3"/>
        <v>0.98652967366310129</v>
      </c>
      <c r="J59" s="1">
        <f t="shared" si="4"/>
        <v>1.3816306580107172</v>
      </c>
      <c r="K59" s="6">
        <f t="shared" si="5"/>
        <v>1.3154796375560494</v>
      </c>
    </row>
    <row r="60" spans="1:11" x14ac:dyDescent="0.25">
      <c r="A60" s="5" t="s">
        <v>8</v>
      </c>
      <c r="B60" s="1">
        <v>58</v>
      </c>
      <c r="C60" s="1">
        <v>-45</v>
      </c>
      <c r="D60" s="1">
        <v>0</v>
      </c>
      <c r="E60" s="1">
        <f>23.45*SIN(RADIANS(360*(284+B60)/365))</f>
        <v>-9.0438068764125745</v>
      </c>
      <c r="F60" s="1">
        <f t="shared" si="0"/>
        <v>0.5089080602969972</v>
      </c>
      <c r="G60" s="1">
        <f t="shared" si="1"/>
        <v>0.75420775385406436</v>
      </c>
      <c r="H60" s="1">
        <f t="shared" si="2"/>
        <v>0.69831634516422647</v>
      </c>
      <c r="I60" s="1">
        <f t="shared" si="3"/>
        <v>0.9875684461580605</v>
      </c>
      <c r="J60" s="1">
        <f t="shared" si="4"/>
        <v>1.3721856650427018</v>
      </c>
      <c r="K60" s="6">
        <f t="shared" si="5"/>
        <v>1.3094116854560347</v>
      </c>
    </row>
    <row r="61" spans="1:11" x14ac:dyDescent="0.25">
      <c r="A61" s="5" t="s">
        <v>8</v>
      </c>
      <c r="B61" s="1">
        <v>59</v>
      </c>
      <c r="C61" s="1">
        <v>-45</v>
      </c>
      <c r="D61" s="1">
        <v>0</v>
      </c>
      <c r="E61" s="1">
        <f>23.45*SIN(RADIANS(360*(284+B61)/365))</f>
        <v>-8.6700405307862862</v>
      </c>
      <c r="F61" s="1">
        <f t="shared" si="0"/>
        <v>0.51292603554946092</v>
      </c>
      <c r="G61" s="1">
        <f t="shared" si="1"/>
        <v>0.75847520917354538</v>
      </c>
      <c r="H61" s="1">
        <f t="shared" si="2"/>
        <v>0.69902656214845726</v>
      </c>
      <c r="I61" s="1">
        <f t="shared" si="3"/>
        <v>0.98857284464938733</v>
      </c>
      <c r="J61" s="1">
        <f t="shared" si="4"/>
        <v>1.3628213693610622</v>
      </c>
      <c r="K61" s="6">
        <f t="shared" si="5"/>
        <v>1.3033686964226061</v>
      </c>
    </row>
    <row r="62" spans="1:11" x14ac:dyDescent="0.25">
      <c r="A62" s="5" t="s">
        <v>9</v>
      </c>
      <c r="B62" s="1">
        <v>60</v>
      </c>
      <c r="C62" s="1">
        <v>-45</v>
      </c>
      <c r="D62" s="1">
        <v>0</v>
      </c>
      <c r="E62" s="1">
        <f>23.45*SIN(RADIANS(360*(284+B62)/365))</f>
        <v>-8.2937050650359065</v>
      </c>
      <c r="F62" s="1">
        <f t="shared" si="0"/>
        <v>0.51694957507416772</v>
      </c>
      <c r="G62" s="1">
        <f t="shared" si="1"/>
        <v>0.76273938616599379</v>
      </c>
      <c r="H62" s="1">
        <f t="shared" si="2"/>
        <v>0.69971160612281413</v>
      </c>
      <c r="I62" s="1">
        <f t="shared" si="3"/>
        <v>0.98954164312874482</v>
      </c>
      <c r="J62" s="1">
        <f t="shared" si="4"/>
        <v>1.3535393776509541</v>
      </c>
      <c r="K62" s="6">
        <f t="shared" si="5"/>
        <v>1.2973522294460251</v>
      </c>
    </row>
    <row r="63" spans="1:11" x14ac:dyDescent="0.25">
      <c r="A63" s="5" t="s">
        <v>9</v>
      </c>
      <c r="B63" s="1">
        <v>61</v>
      </c>
      <c r="C63" s="1">
        <v>-45</v>
      </c>
      <c r="D63" s="1">
        <v>0</v>
      </c>
      <c r="E63" s="1">
        <f>23.45*SIN(RADIANS(360*(284+B63)/365))</f>
        <v>-7.9149119954819609</v>
      </c>
      <c r="F63" s="1">
        <f t="shared" si="0"/>
        <v>0.52097686801412679</v>
      </c>
      <c r="G63" s="1">
        <f t="shared" si="1"/>
        <v>0.7669981799600748</v>
      </c>
      <c r="H63" s="1">
        <f t="shared" si="2"/>
        <v>0.70037064009064598</v>
      </c>
      <c r="I63" s="1">
        <f t="shared" si="3"/>
        <v>0.99047365790411723</v>
      </c>
      <c r="J63" s="1">
        <f t="shared" si="4"/>
        <v>1.3443411465855231</v>
      </c>
      <c r="K63" s="6">
        <f t="shared" si="5"/>
        <v>1.2913637656293724</v>
      </c>
    </row>
    <row r="64" spans="1:11" x14ac:dyDescent="0.25">
      <c r="A64" s="5" t="s">
        <v>9</v>
      </c>
      <c r="B64" s="1">
        <v>62</v>
      </c>
      <c r="C64" s="1">
        <v>-45</v>
      </c>
      <c r="D64" s="1">
        <v>0</v>
      </c>
      <c r="E64" s="1">
        <f>23.45*SIN(RADIANS(360*(284+B64)/365))</f>
        <v>-7.5337735666859427</v>
      </c>
      <c r="F64" s="1">
        <f t="shared" si="0"/>
        <v>0.52500611365171801</v>
      </c>
      <c r="G64" s="1">
        <f t="shared" si="1"/>
        <v>0.77124950672512882</v>
      </c>
      <c r="H64" s="1">
        <f t="shared" si="2"/>
        <v>0.70100285808900931</v>
      </c>
      <c r="I64" s="1">
        <f t="shared" si="3"/>
        <v>0.99136774917177906</v>
      </c>
      <c r="J64" s="1">
        <f t="shared" si="4"/>
        <v>1.3352279904192605</v>
      </c>
      <c r="K64" s="6">
        <f t="shared" si="5"/>
        <v>1.2854047108325735</v>
      </c>
    </row>
    <row r="65" spans="1:11" x14ac:dyDescent="0.25">
      <c r="A65" s="5" t="s">
        <v>9</v>
      </c>
      <c r="B65" s="1">
        <v>63</v>
      </c>
      <c r="C65" s="1">
        <v>-45</v>
      </c>
      <c r="D65" s="1">
        <v>0</v>
      </c>
      <c r="E65" s="1">
        <f>23.45*SIN(RADIANS(360*(284+B65)/365))</f>
        <v>-7.1504027181899863</v>
      </c>
      <c r="F65" s="1">
        <f t="shared" si="0"/>
        <v>0.52903552288714184</v>
      </c>
      <c r="G65" s="1">
        <f t="shared" si="1"/>
        <v>0.7754913055268311</v>
      </c>
      <c r="H65" s="1">
        <f t="shared" si="2"/>
        <v>0.70160748626250546</v>
      </c>
      <c r="I65" s="1">
        <f t="shared" si="3"/>
        <v>0.9922228225349301</v>
      </c>
      <c r="J65" s="1">
        <f t="shared" si="4"/>
        <v>1.3262010884138267</v>
      </c>
      <c r="K65" s="6">
        <f t="shared" si="5"/>
        <v>1.2794763983341659</v>
      </c>
    </row>
    <row r="66" spans="1:11" x14ac:dyDescent="0.25">
      <c r="A66" s="5" t="s">
        <v>9</v>
      </c>
      <c r="B66" s="1">
        <v>64</v>
      </c>
      <c r="C66" s="1">
        <v>-45</v>
      </c>
      <c r="D66" s="1">
        <v>0</v>
      </c>
      <c r="E66" s="1">
        <f>23.45*SIN(RADIANS(360*(284+B66)/365))</f>
        <v>-6.7649130510502804</v>
      </c>
      <c r="F66" s="1">
        <f t="shared" ref="F66:F129" si="6">SIN(RADIANS(E66))*SIN(RADIANS(32))+COS(RADIANS(E66))*COS(RADIANS(32))*COS(RADIANS(C66))</f>
        <v>0.53306331971085041</v>
      </c>
      <c r="G66" s="1">
        <f t="shared" ref="G66:G129" si="7">SIN(RADIANS(E66))*SIN(RADIANS(32))+COS(RADIANS(E66))*COS(RADIANS(32))*COS(RADIANS(D66))</f>
        <v>0.77972154016293849</v>
      </c>
      <c r="H66" s="1">
        <f t="shared" si="2"/>
        <v>0.70218378389756353</v>
      </c>
      <c r="I66" s="1">
        <f t="shared" si="3"/>
        <v>0.99303783046639271</v>
      </c>
      <c r="J66" s="1">
        <f t="shared" ref="J66:J129" si="8">H66/F66</f>
        <v>1.3172614920839969</v>
      </c>
      <c r="K66" s="6">
        <f t="shared" ref="K66:K129" si="9">I66/G66</f>
        <v>1.2735800915014834</v>
      </c>
    </row>
    <row r="67" spans="1:11" x14ac:dyDescent="0.25">
      <c r="A67" s="5" t="s">
        <v>9</v>
      </c>
      <c r="B67" s="1">
        <v>65</v>
      </c>
      <c r="C67" s="1">
        <v>-45</v>
      </c>
      <c r="D67" s="1">
        <v>0</v>
      </c>
      <c r="E67" s="1">
        <f>23.45*SIN(RADIANS(360*(284+B67)/365))</f>
        <v>-6.3774187941747869</v>
      </c>
      <c r="F67" s="1">
        <f t="shared" si="6"/>
        <v>0.53708774266757242</v>
      </c>
      <c r="G67" s="1">
        <f t="shared" si="7"/>
        <v>0.78393820097610778</v>
      </c>
      <c r="H67" s="1">
        <f t="shared" si="2"/>
        <v>0.70273104441538092</v>
      </c>
      <c r="I67" s="1">
        <f t="shared" si="3"/>
        <v>0.99381177371284146</v>
      </c>
      <c r="J67" s="1">
        <f t="shared" si="8"/>
        <v>1.3084101322534418</v>
      </c>
      <c r="K67" s="6">
        <f t="shared" si="9"/>
        <v>1.2677169864606841</v>
      </c>
    </row>
    <row r="68" spans="1:11" x14ac:dyDescent="0.25">
      <c r="A68" s="5" t="s">
        <v>9</v>
      </c>
      <c r="B68" s="1">
        <v>66</v>
      </c>
      <c r="C68" s="1">
        <v>-45</v>
      </c>
      <c r="D68" s="1">
        <v>0</v>
      </c>
      <c r="E68" s="1">
        <f>23.45*SIN(RADIANS(360*(284+B68)/365))</f>
        <v>-5.9880347704745702</v>
      </c>
      <c r="F68" s="1">
        <f t="shared" si="6"/>
        <v>0.5411070463095401</v>
      </c>
      <c r="G68" s="1">
        <f t="shared" si="7"/>
        <v>0.78813930664078491</v>
      </c>
      <c r="H68" s="1">
        <f t="shared" ref="H68:H131" si="10">COS(0)*COS(RADIANS(C68))*COS(RADIANS(E68))</f>
        <v>0.70324859632178938</v>
      </c>
      <c r="I68" s="1">
        <f t="shared" ref="I68:I131" si="11">COS(RADIANS(E68))*COS(RADIANS(D68))</f>
        <v>0.99454370263811631</v>
      </c>
      <c r="J68" s="1">
        <f t="shared" si="8"/>
        <v>1.2996478259118738</v>
      </c>
      <c r="K68" s="6">
        <f t="shared" si="9"/>
        <v>1.2618882147587211</v>
      </c>
    </row>
    <row r="69" spans="1:11" x14ac:dyDescent="0.25">
      <c r="A69" s="5" t="s">
        <v>9</v>
      </c>
      <c r="B69" s="1">
        <v>67</v>
      </c>
      <c r="C69" s="1">
        <v>-45</v>
      </c>
      <c r="D69" s="1">
        <v>0</v>
      </c>
      <c r="E69" s="1">
        <f>23.45*SIN(RADIANS(360*(284+B69)/365))</f>
        <v>-5.5968763628395264</v>
      </c>
      <c r="F69" s="1">
        <f t="shared" si="6"/>
        <v>0.54511950263649034</v>
      </c>
      <c r="G69" s="1">
        <f t="shared" si="7"/>
        <v>0.79232290592115162</v>
      </c>
      <c r="H69" s="1">
        <f t="shared" si="10"/>
        <v>0.70373580411237968</v>
      </c>
      <c r="I69" s="1">
        <f t="shared" si="11"/>
        <v>0.995232718503263</v>
      </c>
      <c r="J69" s="1">
        <f t="shared" si="8"/>
        <v>1.2909752828668499</v>
      </c>
      <c r="K69" s="6">
        <f t="shared" si="9"/>
        <v>1.2560948460100483</v>
      </c>
    </row>
    <row r="70" spans="1:11" x14ac:dyDescent="0.25">
      <c r="A70" s="5" t="s">
        <v>9</v>
      </c>
      <c r="B70" s="1">
        <v>68</v>
      </c>
      <c r="C70" s="1">
        <v>-45</v>
      </c>
      <c r="D70" s="1">
        <v>0</v>
      </c>
      <c r="E70" s="1">
        <f>23.45*SIN(RADIANS(360*(284+B70)/365))</f>
        <v>-5.2040594799476692</v>
      </c>
      <c r="F70" s="1">
        <f t="shared" si="6"/>
        <v>0.54912340252002123</v>
      </c>
      <c r="G70" s="1">
        <f t="shared" si="7"/>
        <v>0.79648707939715091</v>
      </c>
      <c r="H70" s="1">
        <f t="shared" si="10"/>
        <v>0.7041920691312874</v>
      </c>
      <c r="I70" s="1">
        <f t="shared" si="11"/>
        <v>0.99587797468103878</v>
      </c>
      <c r="J70" s="1">
        <f t="shared" si="8"/>
        <v>1.282393112185038</v>
      </c>
      <c r="K70" s="6">
        <f t="shared" si="9"/>
        <v>1.2503378905214682</v>
      </c>
    </row>
    <row r="71" spans="1:11" x14ac:dyDescent="0.25">
      <c r="A71" s="5" t="s">
        <v>9</v>
      </c>
      <c r="B71" s="1">
        <v>69</v>
      </c>
      <c r="C71" s="1">
        <v>-45</v>
      </c>
      <c r="D71" s="1">
        <v>0</v>
      </c>
      <c r="E71" s="1">
        <f>23.45*SIN(RADIANS(360*(284+B71)/365))</f>
        <v>-4.8097005219191216</v>
      </c>
      <c r="F71" s="1">
        <f t="shared" si="6"/>
        <v>0.55311705710985826</v>
      </c>
      <c r="G71" s="1">
        <f t="shared" si="7"/>
        <v>0.80062994115560571</v>
      </c>
      <c r="H71" s="1">
        <f t="shared" si="10"/>
        <v>0.70461683038210943</v>
      </c>
      <c r="I71" s="1">
        <f t="shared" si="11"/>
        <v>0.99647867780272181</v>
      </c>
      <c r="J71" s="1">
        <f t="shared" si="8"/>
        <v>1.2739018284192252</v>
      </c>
      <c r="K71" s="6">
        <f t="shared" si="9"/>
        <v>1.2446183018891772</v>
      </c>
    </row>
    <row r="72" spans="1:11" x14ac:dyDescent="0.25">
      <c r="A72" s="5" t="s">
        <v>9</v>
      </c>
      <c r="B72" s="1">
        <v>70</v>
      </c>
      <c r="C72" s="1">
        <v>-45</v>
      </c>
      <c r="D72" s="1">
        <v>0</v>
      </c>
      <c r="E72" s="1">
        <f>23.45*SIN(RADIANS(360*(284+B72)/365))</f>
        <v>-4.4139163458240693</v>
      </c>
      <c r="F72" s="1">
        <f t="shared" si="6"/>
        <v>0.55709879921961214</v>
      </c>
      <c r="G72" s="1">
        <f t="shared" si="7"/>
        <v>0.80474964044350683</v>
      </c>
      <c r="H72" s="1">
        <f t="shared" si="10"/>
        <v>0.70500956528950309</v>
      </c>
      <c r="I72" s="1">
        <f t="shared" si="11"/>
        <v>0.9970340888351753</v>
      </c>
      <c r="J72" s="1">
        <f t="shared" si="8"/>
        <v>1.2655018576185866</v>
      </c>
      <c r="K72" s="6">
        <f t="shared" si="9"/>
        <v>1.2389369795626106</v>
      </c>
    </row>
    <row r="73" spans="1:11" x14ac:dyDescent="0.25">
      <c r="A73" s="5" t="s">
        <v>9</v>
      </c>
      <c r="B73" s="1">
        <v>71</v>
      </c>
      <c r="C73" s="1">
        <v>-45</v>
      </c>
      <c r="D73" s="1">
        <v>0</v>
      </c>
      <c r="E73" s="1">
        <f>23.45*SIN(RADIANS(360*(284+B73)/365))</f>
        <v>-4.0168242310556543</v>
      </c>
      <c r="F73" s="1">
        <f t="shared" si="6"/>
        <v>0.56106698468959604</v>
      </c>
      <c r="G73" s="1">
        <f t="shared" si="7"/>
        <v>0.80884436328055276</v>
      </c>
      <c r="H73" s="1">
        <f t="shared" si="10"/>
        <v>0.70536979041009806</v>
      </c>
      <c r="I73" s="1">
        <f t="shared" si="11"/>
        <v>0.99754352408622815</v>
      </c>
      <c r="J73" s="1">
        <f t="shared" si="8"/>
        <v>1.2571935431209447</v>
      </c>
      <c r="K73" s="6">
        <f t="shared" si="9"/>
        <v>1.2332947713702789</v>
      </c>
    </row>
    <row r="74" spans="1:11" x14ac:dyDescent="0.25">
      <c r="A74" s="5" t="s">
        <v>9</v>
      </c>
      <c r="B74" s="1">
        <v>72</v>
      </c>
      <c r="C74" s="1">
        <v>-45</v>
      </c>
      <c r="D74" s="1">
        <v>0</v>
      </c>
      <c r="E74" s="1">
        <f>23.45*SIN(RADIANS(360*(284+B74)/365))</f>
        <v>-3.6185418445773894</v>
      </c>
      <c r="F74" s="1">
        <f t="shared" si="6"/>
        <v>0.56501999372430101</v>
      </c>
      <c r="G74" s="1">
        <f t="shared" si="7"/>
        <v>0.81291233402809393</v>
      </c>
      <c r="H74" s="1">
        <f t="shared" si="10"/>
        <v>0.7056970620914339</v>
      </c>
      <c r="I74" s="1">
        <f t="shared" si="11"/>
        <v>0.99800635613655386</v>
      </c>
      <c r="J74" s="1">
        <f t="shared" si="8"/>
        <v>1.248977151126754</v>
      </c>
      <c r="K74" s="6">
        <f t="shared" si="9"/>
        <v>1.2276924760032772</v>
      </c>
    </row>
    <row r="75" spans="1:11" x14ac:dyDescent="0.25">
      <c r="A75" s="5" t="s">
        <v>9</v>
      </c>
      <c r="B75" s="1">
        <v>73</v>
      </c>
      <c r="C75" s="1">
        <v>-45</v>
      </c>
      <c r="D75" s="1">
        <v>0</v>
      </c>
      <c r="E75" s="1">
        <f>23.45*SIN(RADIANS(360*(284+B75)/365))</f>
        <v>-3.219187206056068</v>
      </c>
      <c r="F75" s="1">
        <f t="shared" si="6"/>
        <v>0.5689562322021452</v>
      </c>
      <c r="G75" s="1">
        <f t="shared" si="7"/>
        <v>0.81695181691167107</v>
      </c>
      <c r="H75" s="1">
        <f t="shared" si="10"/>
        <v>0.70599097707772929</v>
      </c>
      <c r="I75" s="1">
        <f t="shared" si="11"/>
        <v>0.99842201469635761</v>
      </c>
      <c r="J75" s="1">
        <f t="shared" si="8"/>
        <v>1.240852876055494</v>
      </c>
      <c r="K75" s="6">
        <f t="shared" si="9"/>
        <v>1.2221308454526727</v>
      </c>
    </row>
    <row r="76" spans="1:11" x14ac:dyDescent="0.25">
      <c r="A76" s="5" t="s">
        <v>9</v>
      </c>
      <c r="B76" s="1">
        <v>74</v>
      </c>
      <c r="C76" s="1">
        <v>-45</v>
      </c>
      <c r="D76" s="1">
        <v>0</v>
      </c>
      <c r="E76" s="1">
        <f>23.45*SIN(RADIANS(360*(284+B76)/365))</f>
        <v>-2.818878652889822</v>
      </c>
      <c r="F76" s="1">
        <f t="shared" si="6"/>
        <v>0.57287413295514134</v>
      </c>
      <c r="G76" s="1">
        <f t="shared" si="7"/>
        <v>0.82096111749440837</v>
      </c>
      <c r="H76" s="1">
        <f t="shared" si="10"/>
        <v>0.70625117306137664</v>
      </c>
      <c r="I76" s="1">
        <f t="shared" si="11"/>
        <v>0.99878998738530667</v>
      </c>
      <c r="J76" s="1">
        <f t="shared" si="8"/>
        <v>1.2328208456859744</v>
      </c>
      <c r="K76" s="6">
        <f t="shared" si="9"/>
        <v>1.2166105873974105</v>
      </c>
    </row>
    <row r="77" spans="1:11" x14ac:dyDescent="0.25">
      <c r="A77" s="5" t="s">
        <v>9</v>
      </c>
      <c r="B77" s="1">
        <v>75</v>
      </c>
      <c r="C77" s="1">
        <v>-45</v>
      </c>
      <c r="D77" s="1">
        <v>0</v>
      </c>
      <c r="E77" s="1">
        <f>23.45*SIN(RADIANS(360*(284+B77)/365))</f>
        <v>-2.4177348051423611</v>
      </c>
      <c r="F77" s="1">
        <f t="shared" si="6"/>
        <v>0.57677215701616269</v>
      </c>
      <c r="G77" s="1">
        <f t="shared" si="7"/>
        <v>0.82493858409858445</v>
      </c>
      <c r="H77" s="1">
        <f t="shared" si="10"/>
        <v>0.70647732917915207</v>
      </c>
      <c r="I77" s="1">
        <f t="shared" si="11"/>
        <v>0.99910982043427832</v>
      </c>
      <c r="J77" s="1">
        <f t="shared" si="8"/>
        <v>1.2248811260827812</v>
      </c>
      <c r="K77" s="6">
        <f t="shared" si="9"/>
        <v>1.2111323675398356</v>
      </c>
    </row>
    <row r="78" spans="1:11" x14ac:dyDescent="0.25">
      <c r="A78" s="5" t="s">
        <v>9</v>
      </c>
      <c r="B78" s="1">
        <v>76</v>
      </c>
      <c r="C78" s="1">
        <v>-45</v>
      </c>
      <c r="D78" s="1">
        <v>0</v>
      </c>
      <c r="E78" s="1">
        <f>23.45*SIN(RADIANS(360*(284+B78)/365))</f>
        <v>-2.0158745303931043</v>
      </c>
      <c r="F78" s="1">
        <f t="shared" si="6"/>
        <v>0.58064879483153353</v>
      </c>
      <c r="G78" s="1">
        <f t="shared" si="7"/>
        <v>0.82888260917278844</v>
      </c>
      <c r="H78" s="1">
        <f t="shared" si="10"/>
        <v>0.70666916645223055</v>
      </c>
      <c r="I78" s="1">
        <f t="shared" si="11"/>
        <v>0.99938111930763451</v>
      </c>
      <c r="J78" s="1">
        <f t="shared" si="8"/>
        <v>1.2170337263117199</v>
      </c>
      <c r="K78" s="6">
        <f t="shared" si="9"/>
        <v>1.2056968118863065</v>
      </c>
    </row>
    <row r="79" spans="1:11" x14ac:dyDescent="0.25">
      <c r="A79" s="5" t="s">
        <v>9</v>
      </c>
      <c r="B79" s="1">
        <v>77</v>
      </c>
      <c r="C79" s="1">
        <v>-45</v>
      </c>
      <c r="D79" s="1">
        <v>0</v>
      </c>
      <c r="E79" s="1">
        <f>23.45*SIN(RADIANS(360*(284+B79)/365))</f>
        <v>-1.6134169085143981</v>
      </c>
      <c r="F79" s="1">
        <f t="shared" si="6"/>
        <v>0.58450256743671025</v>
      </c>
      <c r="G79" s="1">
        <f t="shared" si="7"/>
        <v>0.83279163060214112</v>
      </c>
      <c r="H79" s="1">
        <f t="shared" si="10"/>
        <v>0.70682644816919382</v>
      </c>
      <c r="I79" s="1">
        <f t="shared" si="11"/>
        <v>0.99960354924487738</v>
      </c>
      <c r="J79" s="1">
        <f t="shared" si="8"/>
        <v>1.2092786029476743</v>
      </c>
      <c r="K79" s="6">
        <f t="shared" si="9"/>
        <v>1.2003045089707791</v>
      </c>
    </row>
    <row r="80" spans="1:11" x14ac:dyDescent="0.25">
      <c r="A80" s="5" t="s">
        <v>9</v>
      </c>
      <c r="B80" s="1">
        <v>78</v>
      </c>
      <c r="C80" s="1">
        <v>-45</v>
      </c>
      <c r="D80" s="1">
        <v>0</v>
      </c>
      <c r="E80" s="1">
        <f>23.45*SIN(RADIANS(360*(284+B80)/365))</f>
        <v>-1.2104811963852897</v>
      </c>
      <c r="F80" s="1">
        <f t="shared" si="6"/>
        <v>0.58833202759288927</v>
      </c>
      <c r="G80" s="1">
        <f t="shared" si="7"/>
        <v>0.83666413295917075</v>
      </c>
      <c r="H80" s="1">
        <f t="shared" si="10"/>
        <v>0.70694898021132535</v>
      </c>
      <c r="I80" s="1">
        <f t="shared" si="11"/>
        <v>0.9997768357206851</v>
      </c>
      <c r="J80" s="1">
        <f t="shared" si="8"/>
        <v>1.2016156643787477</v>
      </c>
      <c r="K80" s="6">
        <f t="shared" si="9"/>
        <v>1.1949560120195499</v>
      </c>
    </row>
    <row r="81" spans="1:11" x14ac:dyDescent="0.25">
      <c r="A81" s="5" t="s">
        <v>9</v>
      </c>
      <c r="B81" s="1">
        <v>79</v>
      </c>
      <c r="C81" s="1">
        <v>-45</v>
      </c>
      <c r="D81" s="1">
        <v>0</v>
      </c>
      <c r="E81" s="1">
        <f>23.45*SIN(RADIANS(360*(284+B81)/365))</f>
        <v>-0.8071867925533891</v>
      </c>
      <c r="F81" s="1">
        <f t="shared" si="6"/>
        <v>0.59213576088241837</v>
      </c>
      <c r="G81" s="1">
        <f t="shared" si="7"/>
        <v>0.84049864869300561</v>
      </c>
      <c r="H81" s="1">
        <f t="shared" si="10"/>
        <v>0.70703661131958773</v>
      </c>
      <c r="I81" s="1">
        <f t="shared" si="11"/>
        <v>0.99990076482247547</v>
      </c>
      <c r="J81" s="1">
        <f t="shared" si="8"/>
        <v>1.1940447749109777</v>
      </c>
      <c r="K81" s="6">
        <f t="shared" si="9"/>
        <v>1.1896518410557158</v>
      </c>
    </row>
    <row r="82" spans="1:11" x14ac:dyDescent="0.25">
      <c r="A82" s="5" t="s">
        <v>9</v>
      </c>
      <c r="B82" s="1">
        <v>80</v>
      </c>
      <c r="C82" s="1">
        <v>-45</v>
      </c>
      <c r="D82" s="1">
        <v>0</v>
      </c>
      <c r="E82" s="1">
        <f>23.45*SIN(RADIANS(360*(284+B82)/365))</f>
        <v>-0.40365320185431652</v>
      </c>
      <c r="F82" s="1">
        <f t="shared" si="6"/>
        <v>0.59591238676097769</v>
      </c>
      <c r="G82" s="1">
        <f t="shared" si="7"/>
        <v>0.84429375925467864</v>
      </c>
      <c r="H82" s="1">
        <f t="shared" si="10"/>
        <v>0.7070892333027885</v>
      </c>
      <c r="I82" s="1">
        <f t="shared" si="11"/>
        <v>0.99997518354479697</v>
      </c>
      <c r="J82" s="1">
        <f t="shared" si="8"/>
        <v>1.1865657586782203</v>
      </c>
      <c r="K82" s="6">
        <f t="shared" si="9"/>
        <v>1.1843924849421485</v>
      </c>
    </row>
    <row r="83" spans="1:11" x14ac:dyDescent="0.25">
      <c r="A83" s="5" t="s">
        <v>9</v>
      </c>
      <c r="B83" s="1">
        <v>81</v>
      </c>
      <c r="C83" s="1">
        <v>-45</v>
      </c>
      <c r="D83" s="1">
        <v>0</v>
      </c>
      <c r="E83" s="1">
        <f>23.45*SIN(RADIANS(360*(284+B83)/365))</f>
        <v>-5.7459462535214278E-15</v>
      </c>
      <c r="F83" s="1">
        <f t="shared" si="6"/>
        <v>0.59966055956455011</v>
      </c>
      <c r="G83" s="1">
        <f t="shared" si="7"/>
        <v>0.84804809615642596</v>
      </c>
      <c r="H83" s="1">
        <f t="shared" si="10"/>
        <v>0.70710678118654757</v>
      </c>
      <c r="I83" s="1">
        <f t="shared" si="11"/>
        <v>1</v>
      </c>
      <c r="J83" s="1">
        <f t="shared" si="8"/>
        <v>1.1791784033620965</v>
      </c>
      <c r="K83" s="6">
        <f t="shared" si="9"/>
        <v>1.1791784033620965</v>
      </c>
    </row>
    <row r="84" spans="1:11" x14ac:dyDescent="0.25">
      <c r="A84" s="5" t="s">
        <v>9</v>
      </c>
      <c r="B84" s="1">
        <v>82</v>
      </c>
      <c r="C84" s="1">
        <v>-45</v>
      </c>
      <c r="D84" s="1">
        <v>0</v>
      </c>
      <c r="E84" s="1">
        <f>23.45*SIN(RADIANS(360*(284+B84)/365))</f>
        <v>0.40365320185430503</v>
      </c>
      <c r="F84" s="1">
        <f t="shared" si="6"/>
        <v>0.60337896946929559</v>
      </c>
      <c r="G84" s="1">
        <f t="shared" si="7"/>
        <v>0.85176034196299655</v>
      </c>
      <c r="H84" s="1">
        <f t="shared" si="10"/>
        <v>0.7070892333027885</v>
      </c>
      <c r="I84" s="1">
        <f t="shared" si="11"/>
        <v>0.99997518354479697</v>
      </c>
      <c r="J84" s="1">
        <f t="shared" si="8"/>
        <v>1.1718824637270864</v>
      </c>
      <c r="K84" s="6">
        <f t="shared" si="9"/>
        <v>1.1740100287367445</v>
      </c>
    </row>
    <row r="85" spans="1:11" x14ac:dyDescent="0.25">
      <c r="A85" s="5" t="s">
        <v>9</v>
      </c>
      <c r="B85" s="1">
        <v>83</v>
      </c>
      <c r="C85" s="1">
        <v>-45</v>
      </c>
      <c r="D85" s="1">
        <v>0</v>
      </c>
      <c r="E85" s="1">
        <f>23.45*SIN(RADIANS(360*(284+B85)/365))</f>
        <v>0.80718679255337766</v>
      </c>
      <c r="F85" s="1">
        <f t="shared" si="6"/>
        <v>0.60706634340251608</v>
      </c>
      <c r="G85" s="1">
        <f t="shared" si="7"/>
        <v>0.85542923121310332</v>
      </c>
      <c r="H85" s="1">
        <f t="shared" si="10"/>
        <v>0.70703661131958773</v>
      </c>
      <c r="I85" s="1">
        <f t="shared" si="11"/>
        <v>0.99990076482247547</v>
      </c>
      <c r="J85" s="1">
        <f t="shared" si="8"/>
        <v>1.164677664976044</v>
      </c>
      <c r="K85" s="6">
        <f t="shared" si="9"/>
        <v>1.1688877680792995</v>
      </c>
    </row>
    <row r="86" spans="1:11" x14ac:dyDescent="0.25">
      <c r="A86" s="5" t="s">
        <v>9</v>
      </c>
      <c r="B86" s="1">
        <v>84</v>
      </c>
      <c r="C86" s="1">
        <v>-45</v>
      </c>
      <c r="D86" s="1">
        <v>0</v>
      </c>
      <c r="E86" s="1">
        <f>23.45*SIN(RADIANS(360*(284+B86)/365))</f>
        <v>1.2104811963852782</v>
      </c>
      <c r="F86" s="1">
        <f t="shared" si="6"/>
        <v>0.61072144590299327</v>
      </c>
      <c r="G86" s="1">
        <f t="shared" si="7"/>
        <v>0.85905355126927474</v>
      </c>
      <c r="H86" s="1">
        <f t="shared" si="10"/>
        <v>0.70694898021132535</v>
      </c>
      <c r="I86" s="1">
        <f t="shared" si="11"/>
        <v>0.9997768357206851</v>
      </c>
      <c r="J86" s="1">
        <f t="shared" si="8"/>
        <v>1.1575637059315202</v>
      </c>
      <c r="K86" s="6">
        <f t="shared" si="9"/>
        <v>1.1638120047853686</v>
      </c>
    </row>
    <row r="87" spans="1:11" x14ac:dyDescent="0.25">
      <c r="A87" s="5" t="s">
        <v>9</v>
      </c>
      <c r="B87" s="1">
        <v>85</v>
      </c>
      <c r="C87" s="1">
        <v>-45</v>
      </c>
      <c r="D87" s="1">
        <v>0</v>
      </c>
      <c r="E87" s="1">
        <f>23.45*SIN(RADIANS(360*(284+B87)/365))</f>
        <v>1.6134169085144077</v>
      </c>
      <c r="F87" s="1">
        <f t="shared" si="6"/>
        <v>0.61434307992907677</v>
      </c>
      <c r="G87" s="1">
        <f t="shared" si="7"/>
        <v>0.86263214309450764</v>
      </c>
      <c r="H87" s="1">
        <f t="shared" si="10"/>
        <v>0.70682644816919371</v>
      </c>
      <c r="I87" s="1">
        <f t="shared" si="11"/>
        <v>0.99960354924487727</v>
      </c>
      <c r="J87" s="1">
        <f t="shared" si="8"/>
        <v>1.1505402620483554</v>
      </c>
      <c r="K87" s="6">
        <f t="shared" si="9"/>
        <v>1.1587831003595741</v>
      </c>
    </row>
    <row r="88" spans="1:11" x14ac:dyDescent="0.25">
      <c r="A88" s="5" t="s">
        <v>9</v>
      </c>
      <c r="B88" s="1">
        <v>86</v>
      </c>
      <c r="C88" s="1">
        <v>-45</v>
      </c>
      <c r="D88" s="1">
        <v>0</v>
      </c>
      <c r="E88" s="1">
        <f>23.45*SIN(RADIANS(360*(284+B88)/365))</f>
        <v>2.0158745303931136</v>
      </c>
      <c r="F88" s="1">
        <f t="shared" si="6"/>
        <v>0.61793008761299173</v>
      </c>
      <c r="G88" s="1">
        <f t="shared" si="7"/>
        <v>0.86616390195424664</v>
      </c>
      <c r="H88" s="1">
        <f t="shared" si="10"/>
        <v>0.70666916645223055</v>
      </c>
      <c r="I88" s="1">
        <f t="shared" si="11"/>
        <v>0.99938111930763451</v>
      </c>
      <c r="J88" s="1">
        <f t="shared" si="8"/>
        <v>1.1436069882630735</v>
      </c>
      <c r="K88" s="6">
        <f t="shared" si="9"/>
        <v>1.1538013960785274</v>
      </c>
    </row>
    <row r="89" spans="1:11" x14ac:dyDescent="0.25">
      <c r="A89" s="5" t="s">
        <v>9</v>
      </c>
      <c r="B89" s="1">
        <v>87</v>
      </c>
      <c r="C89" s="1">
        <v>-45</v>
      </c>
      <c r="D89" s="1">
        <v>0</v>
      </c>
      <c r="E89" s="1">
        <f>23.45*SIN(RADIANS(360*(284+B89)/365))</f>
        <v>2.4177348051423495</v>
      </c>
      <c r="F89" s="1">
        <f t="shared" si="6"/>
        <v>0.62148135095995038</v>
      </c>
      <c r="G89" s="1">
        <f t="shared" si="7"/>
        <v>0.86964777804237214</v>
      </c>
      <c r="H89" s="1">
        <f t="shared" si="10"/>
        <v>0.70647732917915207</v>
      </c>
      <c r="I89" s="1">
        <f t="shared" si="11"/>
        <v>0.99910982043427832</v>
      </c>
      <c r="J89" s="1">
        <f t="shared" si="8"/>
        <v>1.1367635216855911</v>
      </c>
      <c r="K89" s="6">
        <f t="shared" si="9"/>
        <v>1.1488672145904091</v>
      </c>
    </row>
    <row r="90" spans="1:11" x14ac:dyDescent="0.25">
      <c r="A90" s="5" t="s">
        <v>9</v>
      </c>
      <c r="B90" s="1">
        <v>88</v>
      </c>
      <c r="C90" s="1">
        <v>-45</v>
      </c>
      <c r="D90" s="1">
        <v>0</v>
      </c>
      <c r="E90" s="1">
        <f>23.45*SIN(RADIANS(360*(284+B90)/365))</f>
        <v>2.8188786528898104</v>
      </c>
      <c r="F90" s="1">
        <f t="shared" si="6"/>
        <v>0.62499579249074455</v>
      </c>
      <c r="G90" s="1">
        <f t="shared" si="7"/>
        <v>0.87308277703001158</v>
      </c>
      <c r="H90" s="1">
        <f t="shared" si="10"/>
        <v>0.70625117306137664</v>
      </c>
      <c r="I90" s="1">
        <f t="shared" si="11"/>
        <v>0.99878998738530667</v>
      </c>
      <c r="J90" s="1">
        <f t="shared" si="8"/>
        <v>1.1300094841387838</v>
      </c>
      <c r="K90" s="6">
        <f t="shared" si="9"/>
        <v>1.1439808614515528</v>
      </c>
    </row>
    <row r="91" spans="1:11" x14ac:dyDescent="0.25">
      <c r="A91" s="5" t="s">
        <v>9</v>
      </c>
      <c r="B91" s="1">
        <v>89</v>
      </c>
      <c r="C91" s="1">
        <v>-45</v>
      </c>
      <c r="D91" s="1">
        <v>0</v>
      </c>
      <c r="E91" s="1">
        <f>23.45*SIN(RADIANS(360*(284+B91)/365))</f>
        <v>3.2191872060560569</v>
      </c>
      <c r="F91" s="1">
        <f t="shared" si="6"/>
        <v>0.6284723758266213</v>
      </c>
      <c r="G91" s="1">
        <f t="shared" si="7"/>
        <v>0.87646796053614717</v>
      </c>
      <c r="H91" s="1">
        <f t="shared" si="10"/>
        <v>0.70599097707772929</v>
      </c>
      <c r="I91" s="1">
        <f t="shared" si="11"/>
        <v>0.99842201469635761</v>
      </c>
      <c r="J91" s="1">
        <f t="shared" si="8"/>
        <v>1.1233444845513676</v>
      </c>
      <c r="K91" s="6">
        <f t="shared" si="9"/>
        <v>1.1391426266005313</v>
      </c>
    </row>
    <row r="92" spans="1:11" x14ac:dyDescent="0.25">
      <c r="A92" s="5" t="s">
        <v>9</v>
      </c>
      <c r="B92" s="1">
        <v>90</v>
      </c>
      <c r="C92" s="1">
        <v>-45</v>
      </c>
      <c r="D92" s="1">
        <v>0</v>
      </c>
      <c r="E92" s="1">
        <f>23.45*SIN(RADIANS(360*(284+B92)/365))</f>
        <v>3.6185418445773783</v>
      </c>
      <c r="F92" s="1">
        <f t="shared" si="6"/>
        <v>0.63191010621534616</v>
      </c>
      <c r="G92" s="1">
        <f t="shared" si="7"/>
        <v>0.87980244651913908</v>
      </c>
      <c r="H92" s="1">
        <f t="shared" si="10"/>
        <v>0.7056970620914339</v>
      </c>
      <c r="I92" s="1">
        <f t="shared" si="11"/>
        <v>0.99800635613655386</v>
      </c>
      <c r="J92" s="1">
        <f t="shared" si="8"/>
        <v>1.1167681212095415</v>
      </c>
      <c r="K92" s="6">
        <f t="shared" si="9"/>
        <v>1.134352785770349</v>
      </c>
    </row>
    <row r="93" spans="1:11" x14ac:dyDescent="0.25">
      <c r="A93" s="5" t="s">
        <v>10</v>
      </c>
      <c r="B93" s="1">
        <v>91</v>
      </c>
      <c r="C93" s="1">
        <v>-45</v>
      </c>
      <c r="D93" s="1">
        <v>0</v>
      </c>
      <c r="E93" s="1">
        <f>23.45*SIN(RADIANS(360*(284+B93)/365))</f>
        <v>4.0168242310556428</v>
      </c>
      <c r="F93" s="1">
        <f t="shared" si="6"/>
        <v>0.63530803099748567</v>
      </c>
      <c r="G93" s="1">
        <f t="shared" si="7"/>
        <v>0.88308540958844239</v>
      </c>
      <c r="H93" s="1">
        <f t="shared" si="10"/>
        <v>0.70536979041009806</v>
      </c>
      <c r="I93" s="1">
        <f t="shared" si="11"/>
        <v>0.99754352408622815</v>
      </c>
      <c r="J93" s="1">
        <f t="shared" si="8"/>
        <v>1.1102799838727202</v>
      </c>
      <c r="K93" s="6">
        <f t="shared" si="9"/>
        <v>1.1296116018394284</v>
      </c>
    </row>
    <row r="94" spans="1:11" x14ac:dyDescent="0.25">
      <c r="A94" s="5" t="s">
        <v>10</v>
      </c>
      <c r="B94" s="1">
        <v>92</v>
      </c>
      <c r="C94" s="1">
        <v>-45</v>
      </c>
      <c r="D94" s="1">
        <v>0</v>
      </c>
      <c r="E94" s="1">
        <f>23.45*SIN(RADIANS(360*(284+B94)/365))</f>
        <v>4.4139163458240587</v>
      </c>
      <c r="F94" s="1">
        <f t="shared" si="6"/>
        <v>0.63866524001205283</v>
      </c>
      <c r="G94" s="1">
        <f t="shared" si="7"/>
        <v>0.88631608123594752</v>
      </c>
      <c r="H94" s="1">
        <f t="shared" si="10"/>
        <v>0.70500956528950309</v>
      </c>
      <c r="I94" s="1">
        <f t="shared" si="11"/>
        <v>0.9970340888351753</v>
      </c>
      <c r="J94" s="1">
        <f t="shared" si="8"/>
        <v>1.1038796557586228</v>
      </c>
      <c r="K94" s="6">
        <f t="shared" si="9"/>
        <v>1.1249193261221595</v>
      </c>
    </row>
    <row r="95" spans="1:11" x14ac:dyDescent="0.25">
      <c r="A95" s="5" t="s">
        <v>10</v>
      </c>
      <c r="B95" s="1">
        <v>93</v>
      </c>
      <c r="C95" s="1">
        <v>-45</v>
      </c>
      <c r="D95" s="1">
        <v>0</v>
      </c>
      <c r="E95" s="1">
        <f>23.45*SIN(RADIANS(360*(284+B95)/365))</f>
        <v>4.80970052191911</v>
      </c>
      <c r="F95" s="1">
        <f t="shared" si="6"/>
        <v>0.64198086594078818</v>
      </c>
      <c r="G95" s="1">
        <f t="shared" si="7"/>
        <v>0.88949374998653574</v>
      </c>
      <c r="H95" s="1">
        <f t="shared" si="10"/>
        <v>0.70461683038210943</v>
      </c>
      <c r="I95" s="1">
        <f t="shared" si="11"/>
        <v>0.99647867780272181</v>
      </c>
      <c r="J95" s="1">
        <f t="shared" si="8"/>
        <v>1.0975667154028519</v>
      </c>
      <c r="K95" s="6">
        <f t="shared" si="9"/>
        <v>1.1202761995998347</v>
      </c>
    </row>
    <row r="96" spans="1:11" x14ac:dyDescent="0.25">
      <c r="A96" s="5" t="s">
        <v>10</v>
      </c>
      <c r="B96" s="1">
        <v>94</v>
      </c>
      <c r="C96" s="1">
        <v>-45</v>
      </c>
      <c r="D96" s="1">
        <v>0</v>
      </c>
      <c r="E96" s="1">
        <f>23.45*SIN(RADIANS(360*(284+B96)/365))</f>
        <v>5.2040594799476789</v>
      </c>
      <c r="F96" s="1">
        <f t="shared" si="6"/>
        <v>0.64525408459046418</v>
      </c>
      <c r="G96" s="1">
        <f t="shared" si="7"/>
        <v>0.89261776146759386</v>
      </c>
      <c r="H96" s="1">
        <f t="shared" si="10"/>
        <v>0.7041920691312874</v>
      </c>
      <c r="I96" s="1">
        <f t="shared" si="11"/>
        <v>0.99587797468103878</v>
      </c>
      <c r="J96" s="1">
        <f t="shared" si="8"/>
        <v>1.0913407383980072</v>
      </c>
      <c r="K96" s="6">
        <f t="shared" si="9"/>
        <v>1.1156824540928583</v>
      </c>
    </row>
    <row r="97" spans="1:11" x14ac:dyDescent="0.25">
      <c r="A97" s="5" t="s">
        <v>10</v>
      </c>
      <c r="B97" s="1">
        <v>95</v>
      </c>
      <c r="C97" s="1">
        <v>-45</v>
      </c>
      <c r="D97" s="1">
        <v>0</v>
      </c>
      <c r="E97" s="1">
        <f>23.45*SIN(RADIANS(360*(284+B97)/365))</f>
        <v>5.5968763628395362</v>
      </c>
      <c r="F97" s="1">
        <f t="shared" si="6"/>
        <v>0.64848411511273985</v>
      </c>
      <c r="G97" s="1">
        <f t="shared" si="7"/>
        <v>0.89568751839740113</v>
      </c>
      <c r="H97" s="1">
        <f t="shared" si="10"/>
        <v>0.70373580411237968</v>
      </c>
      <c r="I97" s="1">
        <f t="shared" si="11"/>
        <v>0.995232718503263</v>
      </c>
      <c r="J97" s="1">
        <f t="shared" si="8"/>
        <v>1.0852012990172231</v>
      </c>
      <c r="K97" s="6">
        <f t="shared" si="9"/>
        <v>1.1111383133751511</v>
      </c>
    </row>
    <row r="98" spans="1:11" x14ac:dyDescent="0.25">
      <c r="A98" s="5" t="s">
        <v>10</v>
      </c>
      <c r="B98" s="1">
        <v>96</v>
      </c>
      <c r="C98" s="1">
        <v>-45</v>
      </c>
      <c r="D98" s="1">
        <v>0</v>
      </c>
      <c r="E98" s="1">
        <f>23.45*SIN(RADIANS(360*(284+B98)/365))</f>
        <v>5.9880347704745791</v>
      </c>
      <c r="F98" s="1">
        <f t="shared" si="6"/>
        <v>0.65167022016120479</v>
      </c>
      <c r="G98" s="1">
        <f t="shared" si="7"/>
        <v>0.89870248049244961</v>
      </c>
      <c r="H98" s="1">
        <f t="shared" si="10"/>
        <v>0.70324859632178938</v>
      </c>
      <c r="I98" s="1">
        <f t="shared" si="11"/>
        <v>0.99454370263811631</v>
      </c>
      <c r="J98" s="1">
        <f t="shared" si="8"/>
        <v>1.0791479717269044</v>
      </c>
      <c r="K98" s="6">
        <f t="shared" si="9"/>
        <v>1.1066439942317172</v>
      </c>
    </row>
    <row r="99" spans="1:11" x14ac:dyDescent="0.25">
      <c r="A99" s="5" t="s">
        <v>10</v>
      </c>
      <c r="B99" s="1">
        <v>97</v>
      </c>
      <c r="C99" s="1">
        <v>-45</v>
      </c>
      <c r="D99" s="1">
        <v>0</v>
      </c>
      <c r="E99" s="1">
        <f>23.45*SIN(RADIANS(360*(284+B99)/365))</f>
        <v>6.3774187941747771</v>
      </c>
      <c r="F99" s="1">
        <f t="shared" si="6"/>
        <v>0.65481170598538885</v>
      </c>
      <c r="G99" s="1">
        <f t="shared" si="7"/>
        <v>0.90166216429392421</v>
      </c>
      <c r="H99" s="1">
        <f t="shared" si="10"/>
        <v>0.70273104441538092</v>
      </c>
      <c r="I99" s="1">
        <f t="shared" si="11"/>
        <v>0.99381177371284146</v>
      </c>
      <c r="J99" s="1">
        <f t="shared" si="8"/>
        <v>1.0731803325932925</v>
      </c>
      <c r="K99" s="6">
        <f t="shared" si="9"/>
        <v>1.1021997074603636</v>
      </c>
    </row>
    <row r="100" spans="1:11" x14ac:dyDescent="0.25">
      <c r="A100" s="5" t="s">
        <v>10</v>
      </c>
      <c r="B100" s="1">
        <v>98</v>
      </c>
      <c r="C100" s="1">
        <v>-45</v>
      </c>
      <c r="D100" s="1">
        <v>0</v>
      </c>
      <c r="E100" s="1">
        <f>23.45*SIN(RADIANS(360*(284+B100)/365))</f>
        <v>6.7649130510502697</v>
      </c>
      <c r="F100" s="1">
        <f t="shared" si="6"/>
        <v>0.65790792246163743</v>
      </c>
      <c r="G100" s="1">
        <f t="shared" si="7"/>
        <v>0.9045661429137255</v>
      </c>
      <c r="H100" s="1">
        <f t="shared" si="10"/>
        <v>0.70218378389756353</v>
      </c>
      <c r="I100" s="1">
        <f t="shared" si="11"/>
        <v>0.99303783046639271</v>
      </c>
      <c r="J100" s="1">
        <f t="shared" si="8"/>
        <v>1.0672979605873463</v>
      </c>
      <c r="K100" s="6">
        <f t="shared" si="9"/>
        <v>1.0978056588185894</v>
      </c>
    </row>
    <row r="101" spans="1:11" x14ac:dyDescent="0.25">
      <c r="A101" s="5" t="s">
        <v>10</v>
      </c>
      <c r="B101" s="1">
        <v>99</v>
      </c>
      <c r="C101" s="1">
        <v>-45</v>
      </c>
      <c r="D101" s="1">
        <v>0</v>
      </c>
      <c r="E101" s="1">
        <f>23.45*SIN(RADIANS(360*(284+B101)/365))</f>
        <v>7.1504027181899756</v>
      </c>
      <c r="F101" s="1">
        <f t="shared" si="6"/>
        <v>0.66095826306088501</v>
      </c>
      <c r="G101" s="1">
        <f t="shared" si="7"/>
        <v>0.90741404570057427</v>
      </c>
      <c r="H101" s="1">
        <f t="shared" si="10"/>
        <v>0.70160748626250546</v>
      </c>
      <c r="I101" s="1">
        <f t="shared" si="11"/>
        <v>0.9922228225349301</v>
      </c>
      <c r="J101" s="1">
        <f t="shared" si="8"/>
        <v>1.0615004387922691</v>
      </c>
      <c r="K101" s="6">
        <f t="shared" si="9"/>
        <v>1.0934620499166714</v>
      </c>
    </row>
    <row r="102" spans="1:11" x14ac:dyDescent="0.25">
      <c r="A102" s="5" t="s">
        <v>10</v>
      </c>
      <c r="B102" s="1">
        <v>100</v>
      </c>
      <c r="C102" s="1">
        <v>-45</v>
      </c>
      <c r="D102" s="1">
        <v>0</v>
      </c>
      <c r="E102" s="1">
        <f>23.45*SIN(RADIANS(360*(284+B102)/365))</f>
        <v>7.5337735666859329</v>
      </c>
      <c r="F102" s="1">
        <f t="shared" si="6"/>
        <v>0.66396216475347725</v>
      </c>
      <c r="G102" s="1">
        <f t="shared" si="7"/>
        <v>0.91020555782688806</v>
      </c>
      <c r="H102" s="1">
        <f t="shared" si="10"/>
        <v>0.70100285808900942</v>
      </c>
      <c r="I102" s="1">
        <f t="shared" si="11"/>
        <v>0.99136774917177917</v>
      </c>
      <c r="J102" s="1">
        <f t="shared" si="8"/>
        <v>1.0557873555178932</v>
      </c>
      <c r="K102" s="6">
        <f t="shared" si="9"/>
        <v>1.0891690790579938</v>
      </c>
    </row>
    <row r="103" spans="1:11" x14ac:dyDescent="0.25">
      <c r="A103" s="5" t="s">
        <v>10</v>
      </c>
      <c r="B103" s="1">
        <v>101</v>
      </c>
      <c r="C103" s="1">
        <v>-45</v>
      </c>
      <c r="D103" s="1">
        <v>0</v>
      </c>
      <c r="E103" s="1">
        <f>23.45*SIN(RADIANS(360*(284+B103)/365))</f>
        <v>7.9149119954819485</v>
      </c>
      <c r="F103" s="1">
        <f t="shared" si="6"/>
        <v>0.66691910785133257</v>
      </c>
      <c r="G103" s="1">
        <f t="shared" si="7"/>
        <v>0.91294041979728058</v>
      </c>
      <c r="H103" s="1">
        <f t="shared" si="10"/>
        <v>0.70037064009064598</v>
      </c>
      <c r="I103" s="1">
        <f t="shared" si="11"/>
        <v>0.99047365790411723</v>
      </c>
      <c r="J103" s="1">
        <f t="shared" si="8"/>
        <v>1.0501583053259442</v>
      </c>
      <c r="K103" s="6">
        <f t="shared" si="9"/>
        <v>1.0849269420276659</v>
      </c>
    </row>
    <row r="104" spans="1:11" x14ac:dyDescent="0.25">
      <c r="A104" s="5" t="s">
        <v>10</v>
      </c>
      <c r="B104" s="1">
        <v>102</v>
      </c>
      <c r="C104" s="1">
        <v>-45</v>
      </c>
      <c r="D104" s="1">
        <v>0</v>
      </c>
      <c r="E104" s="1">
        <f>23.45*SIN(RADIANS(360*(284+B104)/365))</f>
        <v>8.2937050650358941</v>
      </c>
      <c r="F104" s="1">
        <f t="shared" si="6"/>
        <v>0.66982861578784714</v>
      </c>
      <c r="G104" s="1">
        <f t="shared" si="7"/>
        <v>0.91561842687967321</v>
      </c>
      <c r="H104" s="1">
        <f t="shared" si="10"/>
        <v>0.69971160612281413</v>
      </c>
      <c r="I104" s="1">
        <f t="shared" si="11"/>
        <v>0.98954164312874482</v>
      </c>
      <c r="J104" s="1">
        <f t="shared" si="8"/>
        <v>1.044612889970099</v>
      </c>
      <c r="K104" s="6">
        <f t="shared" si="9"/>
        <v>1.0807358328304879</v>
      </c>
    </row>
    <row r="105" spans="1:11" x14ac:dyDescent="0.25">
      <c r="A105" s="5" t="s">
        <v>10</v>
      </c>
      <c r="B105" s="1">
        <v>103</v>
      </c>
      <c r="C105" s="1">
        <v>-45</v>
      </c>
      <c r="D105" s="1">
        <v>0</v>
      </c>
      <c r="E105" s="1">
        <f>23.45*SIN(RADIANS(360*(284+B105)/365))</f>
        <v>8.6700405307862933</v>
      </c>
      <c r="F105" s="1">
        <f t="shared" si="6"/>
        <v>0.67269025483608047</v>
      </c>
      <c r="G105" s="1">
        <f t="shared" si="7"/>
        <v>0.91823942846016493</v>
      </c>
      <c r="H105" s="1">
        <f t="shared" si="10"/>
        <v>0.69902656214845726</v>
      </c>
      <c r="I105" s="1">
        <f t="shared" si="11"/>
        <v>0.98857284464938733</v>
      </c>
      <c r="J105" s="1">
        <f t="shared" si="8"/>
        <v>1.0391507192545764</v>
      </c>
      <c r="K105" s="6">
        <f t="shared" si="9"/>
        <v>1.0765959443793081</v>
      </c>
    </row>
    <row r="106" spans="1:11" x14ac:dyDescent="0.25">
      <c r="A106" s="5" t="s">
        <v>10</v>
      </c>
      <c r="B106" s="1">
        <v>104</v>
      </c>
      <c r="C106" s="1">
        <v>-45</v>
      </c>
      <c r="D106" s="1">
        <v>0</v>
      </c>
      <c r="E106" s="1">
        <f>23.45*SIN(RADIANS(360*(284+B106)/365))</f>
        <v>9.0438068764125834</v>
      </c>
      <c r="F106" s="1">
        <f t="shared" si="6"/>
        <v>0.67550363376587463</v>
      </c>
      <c r="G106" s="1">
        <f t="shared" si="7"/>
        <v>0.92080332732294179</v>
      </c>
      <c r="H106" s="1">
        <f t="shared" si="10"/>
        <v>0.69831634516422647</v>
      </c>
      <c r="I106" s="1">
        <f t="shared" si="11"/>
        <v>0.9875684461580605</v>
      </c>
      <c r="J106" s="1">
        <f t="shared" si="8"/>
        <v>1.0337714118148751</v>
      </c>
      <c r="K106" s="6">
        <f t="shared" si="9"/>
        <v>1.072507469134832</v>
      </c>
    </row>
    <row r="107" spans="1:11" x14ac:dyDescent="0.25">
      <c r="A107" s="5" t="s">
        <v>10</v>
      </c>
      <c r="B107" s="1">
        <v>105</v>
      </c>
      <c r="C107" s="1">
        <v>-45</v>
      </c>
      <c r="D107" s="1">
        <v>0</v>
      </c>
      <c r="E107" s="1">
        <f>23.45*SIN(RADIANS(360*(284+B107)/365))</f>
        <v>9.4148933468800724</v>
      </c>
      <c r="F107" s="1">
        <f t="shared" si="6"/>
        <v>0.67826840344068884</v>
      </c>
      <c r="G107" s="1">
        <f t="shared" si="7"/>
        <v>0.92331007885665373</v>
      </c>
      <c r="H107" s="1">
        <f t="shared" si="10"/>
        <v>0.69758182208893071</v>
      </c>
      <c r="I107" s="1">
        <f t="shared" si="11"/>
        <v>0.98652967366310129</v>
      </c>
      <c r="J107" s="1">
        <f t="shared" si="8"/>
        <v>1.0284745958241157</v>
      </c>
      <c r="K107" s="6">
        <f t="shared" si="9"/>
        <v>1.0684705996979185</v>
      </c>
    </row>
    <row r="108" spans="1:11" x14ac:dyDescent="0.25">
      <c r="A108" s="5" t="s">
        <v>10</v>
      </c>
      <c r="B108" s="1">
        <v>106</v>
      </c>
      <c r="C108" s="1">
        <v>-45</v>
      </c>
      <c r="D108" s="1">
        <v>0</v>
      </c>
      <c r="E108" s="1">
        <f>23.45*SIN(RADIANS(360*(284+B108)/365))</f>
        <v>9.7831899812588219</v>
      </c>
      <c r="F108" s="1">
        <f t="shared" si="6"/>
        <v>0.68098425635503823</v>
      </c>
      <c r="G108" s="1">
        <f t="shared" si="7"/>
        <v>0.92575969018881321</v>
      </c>
      <c r="H108" s="1">
        <f t="shared" si="10"/>
        <v>0.69682388861616684</v>
      </c>
      <c r="I108" s="1">
        <f t="shared" si="11"/>
        <v>0.98545779386654209</v>
      </c>
      <c r="J108" s="1">
        <f t="shared" si="8"/>
        <v>1.0232599096283226</v>
      </c>
      <c r="K108" s="6">
        <f t="shared" si="9"/>
        <v>1.0644855293554132</v>
      </c>
    </row>
    <row r="109" spans="1:11" x14ac:dyDescent="0.25">
      <c r="A109" s="5" t="s">
        <v>10</v>
      </c>
      <c r="B109" s="1">
        <v>107</v>
      </c>
      <c r="C109" s="1">
        <v>-45</v>
      </c>
      <c r="D109" s="1">
        <v>0</v>
      </c>
      <c r="E109" s="1">
        <f>23.45*SIN(RADIANS(360*(284+B109)/365))</f>
        <v>10.148587645307613</v>
      </c>
      <c r="F109" s="1">
        <f t="shared" si="6"/>
        <v>0.68365092611355138</v>
      </c>
      <c r="G109" s="1">
        <f t="shared" si="7"/>
        <v>0.92815221924990898</v>
      </c>
      <c r="H109" s="1">
        <f t="shared" si="10"/>
        <v>0.69604346803306216</v>
      </c>
      <c r="I109" s="1">
        <f t="shared" si="11"/>
        <v>0.98435411249356031</v>
      </c>
      <c r="J109" s="1">
        <f t="shared" si="8"/>
        <v>1.0181270023138276</v>
      </c>
      <c r="K109" s="6">
        <f t="shared" si="9"/>
        <v>1.0605524525805381</v>
      </c>
    </row>
    <row r="110" spans="1:11" x14ac:dyDescent="0.25">
      <c r="A110" s="5" t="s">
        <v>10</v>
      </c>
      <c r="B110" s="1">
        <v>108</v>
      </c>
      <c r="C110" s="1">
        <v>-45</v>
      </c>
      <c r="D110" s="1">
        <v>0</v>
      </c>
      <c r="E110" s="1">
        <f>23.45*SIN(RADIANS(360*(284+B110)/365))</f>
        <v>10.510978063812619</v>
      </c>
      <c r="F110" s="1">
        <f t="shared" si="6"/>
        <v>0.68626818685276536</v>
      </c>
      <c r="G110" s="1">
        <f t="shared" si="7"/>
        <v>0.93048777376904801</v>
      </c>
      <c r="H110" s="1">
        <f t="shared" si="10"/>
        <v>0.69524151000710555</v>
      </c>
      <c r="I110" s="1">
        <f t="shared" si="11"/>
        <v>0.9832199725767985</v>
      </c>
      <c r="J110" s="1">
        <f t="shared" si="8"/>
        <v>1.0130755342098721</v>
      </c>
      <c r="K110" s="6">
        <f t="shared" si="9"/>
        <v>1.0566715654888754</v>
      </c>
    </row>
    <row r="111" spans="1:11" x14ac:dyDescent="0.25">
      <c r="A111" s="5" t="s">
        <v>10</v>
      </c>
      <c r="B111" s="1">
        <v>109</v>
      </c>
      <c r="C111" s="1">
        <v>-45</v>
      </c>
      <c r="D111" s="1">
        <v>0</v>
      </c>
      <c r="E111" s="1">
        <f>23.45*SIN(RADIANS(360*(284+B111)/365))</f>
        <v>10.870253852671851</v>
      </c>
      <c r="F111" s="1">
        <f t="shared" si="6"/>
        <v>0.68883585260689384</v>
      </c>
      <c r="G111" s="1">
        <f t="shared" si="7"/>
        <v>0.93276651020306312</v>
      </c>
      <c r="H111" s="1">
        <f t="shared" si="10"/>
        <v>0.69441898934306967</v>
      </c>
      <c r="I111" s="1">
        <f t="shared" si="11"/>
        <v>0.98205675269838677</v>
      </c>
      <c r="J111" s="1">
        <f t="shared" si="8"/>
        <v>1.0081051773293253</v>
      </c>
      <c r="K111" s="6">
        <f t="shared" si="9"/>
        <v>1.0528430662509454</v>
      </c>
    </row>
    <row r="112" spans="1:11" x14ac:dyDescent="0.25">
      <c r="A112" s="5" t="s">
        <v>10</v>
      </c>
      <c r="B112" s="1">
        <v>110</v>
      </c>
      <c r="C112" s="1">
        <v>-45</v>
      </c>
      <c r="D112" s="1">
        <v>0</v>
      </c>
      <c r="E112" s="1">
        <f>23.45*SIN(RADIANS(360*(284+B112)/365))</f>
        <v>11.226308550715224</v>
      </c>
      <c r="F112" s="1">
        <f t="shared" si="6"/>
        <v>0.69135377661889885</v>
      </c>
      <c r="G112" s="1">
        <f t="shared" si="7"/>
        <v>0.93498863260113541</v>
      </c>
      <c r="H112" s="1">
        <f t="shared" si="10"/>
        <v>0.69357690471206246</v>
      </c>
      <c r="I112" s="1">
        <f t="shared" si="11"/>
        <v>0.98086586519255048</v>
      </c>
      <c r="J112" s="1">
        <f t="shared" si="8"/>
        <v>1.0032156157503556</v>
      </c>
      <c r="K112" s="6">
        <f t="shared" si="9"/>
        <v>1.0490671554623983</v>
      </c>
    </row>
    <row r="113" spans="1:11" x14ac:dyDescent="0.25">
      <c r="A113" s="5" t="s">
        <v>10</v>
      </c>
      <c r="B113" s="1">
        <v>111</v>
      </c>
      <c r="C113" s="1">
        <v>-45</v>
      </c>
      <c r="D113" s="1">
        <v>0</v>
      </c>
      <c r="E113" s="1">
        <f>23.45*SIN(RADIANS(360*(284+B113)/365))</f>
        <v>11.57903665125146</v>
      </c>
      <c r="F113" s="1">
        <f t="shared" si="6"/>
        <v>0.69382185059830892</v>
      </c>
      <c r="G113" s="1">
        <f t="shared" si="7"/>
        <v>0.93715439140709389</v>
      </c>
      <c r="H113" s="1">
        <f t="shared" si="10"/>
        <v>0.69271627735476293</v>
      </c>
      <c r="I113" s="1">
        <f t="shared" si="11"/>
        <v>0.97964875431170817</v>
      </c>
      <c r="J113" s="1">
        <f t="shared" si="8"/>
        <v>0.99840654594173905</v>
      </c>
      <c r="K113" s="6">
        <f t="shared" si="9"/>
        <v>1.0453440364728068</v>
      </c>
    </row>
    <row r="114" spans="1:11" x14ac:dyDescent="0.25">
      <c r="A114" s="5" t="s">
        <v>10</v>
      </c>
      <c r="B114" s="1">
        <v>112</v>
      </c>
      <c r="C114" s="1">
        <v>-45</v>
      </c>
      <c r="D114" s="1">
        <v>0</v>
      </c>
      <c r="E114" s="1">
        <f>23.45*SIN(RADIANS(360*(284+B114)/365))</f>
        <v>11.928333633331851</v>
      </c>
      <c r="F114" s="1">
        <f t="shared" si="6"/>
        <v>0.69624000392731644</v>
      </c>
      <c r="G114" s="1">
        <f t="shared" si="7"/>
        <v>0.93926408220165614</v>
      </c>
      <c r="H114" s="1">
        <f t="shared" si="10"/>
        <v>0.69183814976091884</v>
      </c>
      <c r="I114" s="1">
        <f t="shared" si="11"/>
        <v>0.97840689435899986</v>
      </c>
      <c r="J114" s="1">
        <f t="shared" si="8"/>
        <v>0.99367767703440213</v>
      </c>
      <c r="K114" s="6">
        <f t="shared" si="9"/>
        <v>1.0416739156740584</v>
      </c>
    </row>
    <row r="115" spans="1:11" x14ac:dyDescent="0.25">
      <c r="A115" s="5" t="s">
        <v>10</v>
      </c>
      <c r="B115" s="1">
        <v>113</v>
      </c>
      <c r="C115" s="1">
        <v>-45</v>
      </c>
      <c r="D115" s="1">
        <v>0</v>
      </c>
      <c r="E115" s="1">
        <f>23.45*SIN(RADIANS(360*(284+B115)/365))</f>
        <v>12.274095992722161</v>
      </c>
      <c r="F115" s="1">
        <f t="shared" si="6"/>
        <v>0.6986082028167836</v>
      </c>
      <c r="G115" s="1">
        <f t="shared" si="7"/>
        <v>0.94131804438697175</v>
      </c>
      <c r="H115" s="1">
        <f t="shared" si="10"/>
        <v>0.69094358432719372</v>
      </c>
      <c r="I115" s="1">
        <f t="shared" si="11"/>
        <v>0.97714178779019556</v>
      </c>
      <c r="J115" s="1">
        <f t="shared" si="8"/>
        <v>0.98902873104168232</v>
      </c>
      <c r="K115" s="6">
        <f t="shared" si="9"/>
        <v>1.0380570027493246</v>
      </c>
    </row>
    <row r="116" spans="1:11" x14ac:dyDescent="0.25">
      <c r="A116" s="5" t="s">
        <v>10</v>
      </c>
      <c r="B116" s="1">
        <v>114</v>
      </c>
      <c r="C116" s="1">
        <v>-45</v>
      </c>
      <c r="D116" s="1">
        <v>0</v>
      </c>
      <c r="E116" s="1">
        <f>23.45*SIN(RADIANS(360*(284+B116)/365))</f>
        <v>12.616221272573123</v>
      </c>
      <c r="F116" s="1">
        <f t="shared" si="6"/>
        <v>0.70092644941387383</v>
      </c>
      <c r="G116" s="1">
        <f t="shared" si="7"/>
        <v>0.94331665981592361</v>
      </c>
      <c r="H116" s="1">
        <f t="shared" si="10"/>
        <v>0.69003366199546035</v>
      </c>
      <c r="I116" s="1">
        <f t="shared" si="11"/>
        <v>0.97585496328795207</v>
      </c>
      <c r="J116" s="1">
        <f t="shared" si="8"/>
        <v>0.98445944303068855</v>
      </c>
      <c r="K116" s="6">
        <f t="shared" si="9"/>
        <v>1.034493510883586</v>
      </c>
    </row>
    <row r="117" spans="1:11" x14ac:dyDescent="0.25">
      <c r="A117" s="5" t="s">
        <v>10</v>
      </c>
      <c r="B117" s="1">
        <v>115</v>
      </c>
      <c r="C117" s="1">
        <v>-45</v>
      </c>
      <c r="D117" s="1">
        <v>0</v>
      </c>
      <c r="E117" s="1">
        <f>23.45*SIN(RADIANS(360*(284+B117)/365))</f>
        <v>12.954608093780685</v>
      </c>
      <c r="F117" s="1">
        <f t="shared" si="6"/>
        <v>0.70319478086310983</v>
      </c>
      <c r="G117" s="1">
        <f t="shared" si="7"/>
        <v>0.94526035136872388</v>
      </c>
      <c r="H117" s="1">
        <f t="shared" si="10"/>
        <v>0.68910948087364088</v>
      </c>
      <c r="I117" s="1">
        <f t="shared" si="11"/>
        <v>0.9745479738113858</v>
      </c>
      <c r="J117" s="1">
        <f t="shared" si="8"/>
        <v>0.97996956124705525</v>
      </c>
      <c r="K117" s="6">
        <f t="shared" si="9"/>
        <v>1.0309836569366881</v>
      </c>
    </row>
    <row r="118" spans="1:11" x14ac:dyDescent="0.25">
      <c r="A118" s="5" t="s">
        <v>10</v>
      </c>
      <c r="B118" s="1">
        <v>116</v>
      </c>
      <c r="C118" s="1">
        <v>-45</v>
      </c>
      <c r="D118" s="1">
        <v>0</v>
      </c>
      <c r="E118" s="1">
        <f>23.45*SIN(RADIANS(360*(284+B118)/365))</f>
        <v>13.2891561850267</v>
      </c>
      <c r="F118" s="1">
        <f t="shared" si="6"/>
        <v>0.70541326832273998</v>
      </c>
      <c r="G118" s="1">
        <f t="shared" si="7"/>
        <v>0.94714958147942452</v>
      </c>
      <c r="H118" s="1">
        <f t="shared" si="10"/>
        <v>0.68817215484119154</v>
      </c>
      <c r="I118" s="1">
        <f t="shared" si="11"/>
        <v>0.97322239462393056</v>
      </c>
      <c r="J118" s="1">
        <f t="shared" si="8"/>
        <v>0.97555884719528652</v>
      </c>
      <c r="K118" s="6">
        <f t="shared" si="9"/>
        <v>1.0275276615798963</v>
      </c>
    </row>
    <row r="119" spans="1:11" x14ac:dyDescent="0.25">
      <c r="A119" s="5" t="s">
        <v>10</v>
      </c>
      <c r="B119" s="1">
        <v>117</v>
      </c>
      <c r="C119" s="1">
        <v>-45</v>
      </c>
      <c r="D119" s="1">
        <v>0</v>
      </c>
      <c r="E119" s="1">
        <f>23.45*SIN(RADIANS(360*(284+B119)/365))</f>
        <v>13.61976641249163</v>
      </c>
      <c r="F119" s="1">
        <f t="shared" si="6"/>
        <v>0.70758201593836556</v>
      </c>
      <c r="G119" s="1">
        <f t="shared" si="7"/>
        <v>0.94898485061503013</v>
      </c>
      <c r="H119" s="1">
        <f t="shared" si="10"/>
        <v>0.68722281214132253</v>
      </c>
      <c r="I119" s="1">
        <f t="shared" si="11"/>
        <v>0.97187982130243589</v>
      </c>
      <c r="J119" s="1">
        <f t="shared" si="8"/>
        <v>0.97122707567681255</v>
      </c>
      <c r="K119" s="6">
        <f t="shared" si="9"/>
        <v>1.0241257493969136</v>
      </c>
    </row>
    <row r="120" spans="1:11" x14ac:dyDescent="0.25">
      <c r="A120" s="5" t="s">
        <v>10</v>
      </c>
      <c r="B120" s="1">
        <v>118</v>
      </c>
      <c r="C120" s="1">
        <v>-45</v>
      </c>
      <c r="D120" s="1">
        <v>0</v>
      </c>
      <c r="E120" s="1">
        <f>23.45*SIN(RADIANS(360*(284+B120)/365))</f>
        <v>13.94634080922989</v>
      </c>
      <c r="F120" s="1">
        <f t="shared" si="6"/>
        <v>0.7097011597758569</v>
      </c>
      <c r="G120" s="1">
        <f t="shared" si="7"/>
        <v>0.9507666957099703</v>
      </c>
      <c r="H120" s="1">
        <f t="shared" si="10"/>
        <v>0.68626259396203648</v>
      </c>
      <c r="I120" s="1">
        <f t="shared" si="11"/>
        <v>0.97052186773045235</v>
      </c>
      <c r="J120" s="1">
        <f t="shared" si="8"/>
        <v>0.96697403478779298</v>
      </c>
      <c r="K120" s="6">
        <f t="shared" si="9"/>
        <v>1.0207781489503376</v>
      </c>
    </row>
    <row r="121" spans="1:11" x14ac:dyDescent="0.25">
      <c r="A121" s="5" t="s">
        <v>10</v>
      </c>
      <c r="B121" s="1">
        <v>119</v>
      </c>
      <c r="C121" s="1">
        <v>-45</v>
      </c>
      <c r="D121" s="1">
        <v>0</v>
      </c>
      <c r="E121" s="1">
        <f>23.45*SIN(RADIANS(360*(284+B121)/365))</f>
        <v>14.268782604199703</v>
      </c>
      <c r="F121" s="1">
        <f t="shared" si="6"/>
        <v>0.71177086671564438</v>
      </c>
      <c r="G121" s="1">
        <f t="shared" si="7"/>
        <v>0.95249568855874533</v>
      </c>
      <c r="H121" s="1">
        <f t="shared" si="10"/>
        <v>0.68529265300804831</v>
      </c>
      <c r="I121" s="1">
        <f t="shared" si="11"/>
        <v>0.9691501640786212</v>
      </c>
      <c r="J121" s="1">
        <f t="shared" si="8"/>
        <v>0.96279952587863615</v>
      </c>
      <c r="K121" s="6">
        <f t="shared" si="9"/>
        <v>1.0174850928145158</v>
      </c>
    </row>
    <row r="122" spans="1:11" x14ac:dyDescent="0.25">
      <c r="A122" s="5" t="s">
        <v>10</v>
      </c>
      <c r="B122" s="1">
        <v>120</v>
      </c>
      <c r="C122" s="1">
        <v>-45</v>
      </c>
      <c r="D122" s="1">
        <v>0</v>
      </c>
      <c r="E122" s="1">
        <f>23.45*SIN(RADIANS(360*(284+B122)/365))</f>
        <v>14.586996250938329</v>
      </c>
      <c r="F122" s="1">
        <f t="shared" si="6"/>
        <v>0.71379133331053168</v>
      </c>
      <c r="G122" s="1">
        <f t="shared" si="7"/>
        <v>0.9541724341696094</v>
      </c>
      <c r="H122" s="1">
        <f t="shared" si="10"/>
        <v>0.68431415206563462</v>
      </c>
      <c r="I122" s="1">
        <f t="shared" si="11"/>
        <v>0.96776635477506501</v>
      </c>
      <c r="J122" s="1">
        <f t="shared" si="8"/>
        <v>0.95870336347713381</v>
      </c>
      <c r="K122" s="6">
        <f t="shared" si="9"/>
        <v>1.0142468175757835</v>
      </c>
    </row>
    <row r="123" spans="1:11" x14ac:dyDescent="0.25">
      <c r="A123" s="5" t="s">
        <v>11</v>
      </c>
      <c r="B123" s="1">
        <v>121</v>
      </c>
      <c r="C123" s="1">
        <v>-45</v>
      </c>
      <c r="D123" s="1">
        <v>0</v>
      </c>
      <c r="E123" s="1">
        <f>23.45*SIN(RADIANS(360*(284+B123)/365))</f>
        <v>14.90088745587467</v>
      </c>
      <c r="F123" s="1">
        <f t="shared" si="6"/>
        <v>0.71576278460923692</v>
      </c>
      <c r="G123" s="1">
        <f t="shared" si="7"/>
        <v>0.95579756908220836</v>
      </c>
      <c r="H123" s="1">
        <f t="shared" si="10"/>
        <v>0.68332826256243417</v>
      </c>
      <c r="I123" s="1">
        <f t="shared" si="11"/>
        <v>0.96637209646863753</v>
      </c>
      <c r="J123" s="1">
        <f t="shared" si="8"/>
        <v>0.95468537517704277</v>
      </c>
      <c r="K123" s="6">
        <f t="shared" si="9"/>
        <v>1.0110635638010497</v>
      </c>
    </row>
    <row r="124" spans="1:11" x14ac:dyDescent="0.25">
      <c r="A124" s="5" t="s">
        <v>11</v>
      </c>
      <c r="B124" s="1">
        <v>122</v>
      </c>
      <c r="C124" s="1">
        <v>-45</v>
      </c>
      <c r="D124" s="1">
        <v>0</v>
      </c>
      <c r="E124" s="1">
        <f>23.45*SIN(RADIANS(360*(284+B124)/365))</f>
        <v>15.210363206270316</v>
      </c>
      <c r="F124" s="1">
        <f t="shared" si="6"/>
        <v>0.71768547294790574</v>
      </c>
      <c r="G124" s="1">
        <f t="shared" si="7"/>
        <v>0.95737175965211729</v>
      </c>
      <c r="H124" s="1">
        <f t="shared" si="10"/>
        <v>0.68233616312419454</v>
      </c>
      <c r="I124" s="1">
        <f t="shared" si="11"/>
        <v>0.96496905598785632</v>
      </c>
      <c r="J124" s="1">
        <f t="shared" si="8"/>
        <v>0.95074540149389775</v>
      </c>
      <c r="K124" s="6">
        <f t="shared" si="9"/>
        <v>1.0079355759757314</v>
      </c>
    </row>
    <row r="125" spans="1:11" x14ac:dyDescent="0.25">
      <c r="A125" s="5" t="s">
        <v>11</v>
      </c>
      <c r="B125" s="1">
        <v>123</v>
      </c>
      <c r="C125" s="1">
        <v>-45</v>
      </c>
      <c r="D125" s="1">
        <v>0</v>
      </c>
      <c r="E125" s="1">
        <f>23.45*SIN(RADIANS(360*(284+B125)/365))</f>
        <v>15.515331797781432</v>
      </c>
      <c r="F125" s="1">
        <f t="shared" si="6"/>
        <v>0.71955967671189691</v>
      </c>
      <c r="G125" s="1">
        <f t="shared" si="7"/>
        <v>0.95889570030526716</v>
      </c>
      <c r="H125" s="1">
        <f t="shared" si="10"/>
        <v>0.68133903813042984</v>
      </c>
      <c r="I125" s="1">
        <f t="shared" si="11"/>
        <v>0.96355890829829316</v>
      </c>
      <c r="J125" s="1">
        <f t="shared" si="8"/>
        <v>0.94688329568977481</v>
      </c>
      <c r="K125" s="6">
        <f t="shared" si="9"/>
        <v>1.0048631024120156</v>
      </c>
    </row>
    <row r="126" spans="1:11" x14ac:dyDescent="0.25">
      <c r="A126" s="5" t="s">
        <v>11</v>
      </c>
      <c r="B126" s="1">
        <v>124</v>
      </c>
      <c r="C126" s="1">
        <v>-45</v>
      </c>
      <c r="D126" s="1">
        <v>0</v>
      </c>
      <c r="E126" s="1">
        <f>23.45*SIN(RADIANS(360*(284+B126)/365))</f>
        <v>15.815702861632568</v>
      </c>
      <c r="F126" s="1">
        <f t="shared" si="6"/>
        <v>0.72138569907016403</v>
      </c>
      <c r="G126" s="1">
        <f t="shared" si="7"/>
        <v>0.9603701117652631</v>
      </c>
      <c r="H126" s="1">
        <f t="shared" si="10"/>
        <v>0.6803380762709178</v>
      </c>
      <c r="I126" s="1">
        <f t="shared" si="11"/>
        <v>0.96214333446115297</v>
      </c>
      <c r="J126" s="1">
        <f t="shared" si="8"/>
        <v>0.94309892356868885</v>
      </c>
      <c r="K126" s="6">
        <f t="shared" si="9"/>
        <v>1.0018463951284682</v>
      </c>
    </row>
    <row r="127" spans="1:11" x14ac:dyDescent="0.25">
      <c r="A127" s="5" t="s">
        <v>11</v>
      </c>
      <c r="B127" s="1">
        <v>125</v>
      </c>
      <c r="C127" s="1">
        <v>-45</v>
      </c>
      <c r="D127" s="1">
        <v>0</v>
      </c>
      <c r="E127" s="1">
        <f>23.45*SIN(RADIANS(360*(284+B127)/365))</f>
        <v>16.111387391394995</v>
      </c>
      <c r="F127" s="1">
        <f t="shared" si="6"/>
        <v>0.72316386668460442</v>
      </c>
      <c r="G127" s="1">
        <f t="shared" si="7"/>
        <v>0.9617957392566292</v>
      </c>
      <c r="H127" s="1">
        <f t="shared" si="10"/>
        <v>0.67933446910492801</v>
      </c>
      <c r="I127" s="1">
        <f t="shared" si="11"/>
        <v>0.96072401959571541</v>
      </c>
      <c r="J127" s="1">
        <f t="shared" si="8"/>
        <v>0.93939216324425145</v>
      </c>
      <c r="K127" s="6">
        <f t="shared" si="9"/>
        <v>0.99888570970199753</v>
      </c>
    </row>
    <row r="128" spans="1:11" x14ac:dyDescent="0.25">
      <c r="A128" s="5" t="s">
        <v>11</v>
      </c>
      <c r="B128" s="1">
        <v>126</v>
      </c>
      <c r="C128" s="1">
        <v>-45</v>
      </c>
      <c r="D128" s="1">
        <v>0</v>
      </c>
      <c r="E128" s="1">
        <f>23.45*SIN(RADIANS(360*(284+B128)/365))</f>
        <v>16.402297769361116</v>
      </c>
      <c r="F128" s="1">
        <f t="shared" si="6"/>
        <v>0.72489452839676261</v>
      </c>
      <c r="G128" s="1">
        <f t="shared" si="7"/>
        <v>0.96317335068701782</v>
      </c>
      <c r="H128" s="1">
        <f t="shared" si="10"/>
        <v>0.67832940962503441</v>
      </c>
      <c r="I128" s="1">
        <f t="shared" si="11"/>
        <v>0.95930265084825828</v>
      </c>
      <c r="J128" s="1">
        <f t="shared" si="8"/>
        <v>0.93576290488118941</v>
      </c>
      <c r="K128" s="6">
        <f t="shared" si="9"/>
        <v>0.99598130509321237</v>
      </c>
    </row>
    <row r="129" spans="1:11" x14ac:dyDescent="0.25">
      <c r="A129" s="5" t="s">
        <v>11</v>
      </c>
      <c r="B129" s="1">
        <v>127</v>
      </c>
      <c r="C129" s="1">
        <v>-45</v>
      </c>
      <c r="D129" s="1">
        <v>0</v>
      </c>
      <c r="E129" s="1">
        <f>23.45*SIN(RADIANS(360*(284+B129)/365))</f>
        <v>16.688347792507614</v>
      </c>
      <c r="F129" s="1">
        <f t="shared" si="6"/>
        <v>0.72657805389430363</v>
      </c>
      <c r="G129" s="1">
        <f t="shared" si="7"/>
        <v>0.9645037348114327</v>
      </c>
      <c r="H129" s="1">
        <f t="shared" si="10"/>
        <v>0.67732409082731504</v>
      </c>
      <c r="I129" s="1">
        <f t="shared" si="11"/>
        <v>0.95788091537001496</v>
      </c>
      <c r="J129" s="1">
        <f t="shared" si="8"/>
        <v>0.93221105041227459</v>
      </c>
      <c r="K129" s="6">
        <f t="shared" si="9"/>
        <v>0.9931334434462169</v>
      </c>
    </row>
    <row r="130" spans="1:11" x14ac:dyDescent="0.25">
      <c r="A130" s="5" t="s">
        <v>11</v>
      </c>
      <c r="B130" s="1">
        <v>128</v>
      </c>
      <c r="C130" s="1">
        <v>-45</v>
      </c>
      <c r="D130" s="1">
        <v>0</v>
      </c>
      <c r="E130" s="1">
        <f>23.45*SIN(RADIANS(360*(284+B130)/365))</f>
        <v>16.969452698039134</v>
      </c>
      <c r="F130" s="1">
        <f t="shared" ref="F130:F193" si="12">SIN(RADIANS(E130))*SIN(RADIANS(32))+COS(RADIANS(E130))*COS(RADIANS(32))*COS(RADIANS(C130))</f>
        <v>0.72821483235968609</v>
      </c>
      <c r="G130" s="1">
        <f t="shared" ref="G130:G193" si="13">SIN(RADIANS(E130))*SIN(RADIANS(32))+COS(RADIANS(E130))*COS(RADIANS(32))*COS(RADIANS(D130))</f>
        <v>0.96578769938151587</v>
      </c>
      <c r="H130" s="1">
        <f t="shared" si="10"/>
        <v>0.676319704289705</v>
      </c>
      <c r="I130" s="1">
        <f t="shared" si="11"/>
        <v>0.9564604983066618</v>
      </c>
      <c r="J130" s="1">
        <f t="shared" ref="J130:J193" si="14">H130/F130</f>
        <v>0.92873651323219875</v>
      </c>
      <c r="K130" s="6">
        <f t="shared" ref="K130:K193" si="15">I130/G130</f>
        <v>0.99034238986391399</v>
      </c>
    </row>
    <row r="131" spans="1:11" x14ac:dyDescent="0.25">
      <c r="A131" s="5" t="s">
        <v>11</v>
      </c>
      <c r="B131" s="1">
        <v>129</v>
      </c>
      <c r="C131" s="1">
        <v>-45</v>
      </c>
      <c r="D131" s="1">
        <v>0</v>
      </c>
      <c r="E131" s="1">
        <f>23.45*SIN(RADIANS(360*(284+B131)/365))</f>
        <v>17.245529188505458</v>
      </c>
      <c r="F131" s="1">
        <f t="shared" si="12"/>
        <v>0.72980527110347959</v>
      </c>
      <c r="G131" s="1">
        <f t="shared" si="13"/>
        <v>0.96702606928294255</v>
      </c>
      <c r="H131" s="1">
        <f t="shared" si="10"/>
        <v>0.67531743876021066</v>
      </c>
      <c r="I131" s="1">
        <f t="shared" si="11"/>
        <v>0.95504308080175193</v>
      </c>
      <c r="J131" s="1">
        <f t="shared" si="14"/>
        <v>0.92533921786988149</v>
      </c>
      <c r="K131" s="6">
        <f t="shared" si="15"/>
        <v>0.98760841215989548</v>
      </c>
    </row>
    <row r="132" spans="1:11" x14ac:dyDescent="0.25">
      <c r="A132" s="5" t="s">
        <v>11</v>
      </c>
      <c r="B132" s="1">
        <v>130</v>
      </c>
      <c r="C132" s="1">
        <v>-45</v>
      </c>
      <c r="D132" s="1">
        <v>0</v>
      </c>
      <c r="E132" s="1">
        <f>23.45*SIN(RADIANS(360*(284+B132)/365))</f>
        <v>17.516495456484222</v>
      </c>
      <c r="F132" s="1">
        <f t="shared" si="12"/>
        <v>0.73134979418477419</v>
      </c>
      <c r="G132" s="1">
        <f t="shared" si="13"/>
        <v>0.96821968466395836</v>
      </c>
      <c r="H132" s="1">
        <f t="shared" ref="H132:H195" si="16">COS(0)*COS(RADIANS(C132))*COS(RADIANS(E132))</f>
        <v>0.67431847875665218</v>
      </c>
      <c r="I132" s="1">
        <f t="shared" ref="I132:I195" si="17">COS(RADIANS(E132))*COS(RADIANS(D132))</f>
        <v>0.95363033801645125</v>
      </c>
      <c r="J132" s="1">
        <f t="shared" si="14"/>
        <v>0.92201909964069373</v>
      </c>
      <c r="K132" s="6">
        <f t="shared" si="15"/>
        <v>0.98493178058802777</v>
      </c>
    </row>
    <row r="133" spans="1:11" x14ac:dyDescent="0.25">
      <c r="A133" s="5" t="s">
        <v>11</v>
      </c>
      <c r="B133" s="1">
        <v>131</v>
      </c>
      <c r="C133" s="1">
        <v>-45</v>
      </c>
      <c r="D133" s="1">
        <v>0</v>
      </c>
      <c r="E133" s="1">
        <f>23.45*SIN(RADIANS(360*(284+B133)/365))</f>
        <v>17.782271208822298</v>
      </c>
      <c r="F133" s="1">
        <f t="shared" si="12"/>
        <v>0.73284884102113712</v>
      </c>
      <c r="G133" s="1">
        <f t="shared" si="13"/>
        <v>0.96936939905807629</v>
      </c>
      <c r="H133" s="1">
        <f t="shared" si="16"/>
        <v>0.67332400317953922</v>
      </c>
      <c r="I133" s="1">
        <f t="shared" si="17"/>
        <v>0.95222393716784925</v>
      </c>
      <c r="J133" s="1">
        <f t="shared" si="14"/>
        <v>0.9187761042800352</v>
      </c>
      <c r="K133" s="6">
        <f t="shared" si="15"/>
        <v>0.98231276755085617</v>
      </c>
    </row>
    <row r="134" spans="1:11" x14ac:dyDescent="0.25">
      <c r="A134" s="5" t="s">
        <v>11</v>
      </c>
      <c r="B134" s="1">
        <v>132</v>
      </c>
      <c r="C134" s="1">
        <v>-45</v>
      </c>
      <c r="D134" s="1">
        <v>0</v>
      </c>
      <c r="E134" s="1">
        <f>23.45*SIN(RADIANS(360*(284+B134)/365))</f>
        <v>18.042777690428341</v>
      </c>
      <c r="F134" s="1">
        <f t="shared" si="12"/>
        <v>0.73430286499056363</v>
      </c>
      <c r="G134" s="1">
        <f t="shared" si="13"/>
        <v>0.97047607750392961</v>
      </c>
      <c r="H134" s="1">
        <f t="shared" si="16"/>
        <v>0.6723351839396392</v>
      </c>
      <c r="I134" s="1">
        <f t="shared" si="17"/>
        <v>0.95082553558804717</v>
      </c>
      <c r="J134" s="1">
        <f t="shared" si="14"/>
        <v>0.91561018755970569</v>
      </c>
      <c r="K134" s="6">
        <f t="shared" si="15"/>
        <v>0.97975164728797459</v>
      </c>
    </row>
    <row r="135" spans="1:11" x14ac:dyDescent="0.25">
      <c r="A135" s="5" t="s">
        <v>11</v>
      </c>
      <c r="B135" s="1">
        <v>133</v>
      </c>
      <c r="C135" s="1">
        <v>-45</v>
      </c>
      <c r="D135" s="1">
        <v>0</v>
      </c>
      <c r="E135" s="1">
        <f>23.45*SIN(RADIANS(360*(284+B135)/365))</f>
        <v>18.297937707609691</v>
      </c>
      <c r="F135" s="1">
        <f t="shared" si="12"/>
        <v>0.73571233202786712</v>
      </c>
      <c r="G135" s="1">
        <f t="shared" si="13"/>
        <v>0.97154059466525122</v>
      </c>
      <c r="H135" s="1">
        <f t="shared" si="16"/>
        <v>0.67135318460173754</v>
      </c>
      <c r="I135" s="1">
        <f t="shared" si="17"/>
        <v>0.9494367788061453</v>
      </c>
      <c r="J135" s="1">
        <f t="shared" si="14"/>
        <v>0.91252131488847765</v>
      </c>
      <c r="K135" s="6">
        <f t="shared" si="15"/>
        <v>0.97724869554553007</v>
      </c>
    </row>
    <row r="136" spans="1:11" x14ac:dyDescent="0.25">
      <c r="A136" s="5" t="s">
        <v>11</v>
      </c>
      <c r="B136" s="1">
        <v>134</v>
      </c>
      <c r="C136" s="1">
        <v>-45</v>
      </c>
      <c r="D136" s="1">
        <v>0</v>
      </c>
      <c r="E136" s="1">
        <f>23.45*SIN(RADIANS(360*(284+B136)/365))</f>
        <v>18.547675650946424</v>
      </c>
      <c r="F136" s="1">
        <f t="shared" si="12"/>
        <v>0.73707771921793919</v>
      </c>
      <c r="G136" s="1">
        <f t="shared" si="13"/>
        <v>0.97256383295391902</v>
      </c>
      <c r="H136" s="1">
        <f t="shared" si="16"/>
        <v>0.67037915904603473</v>
      </c>
      <c r="I136" s="1">
        <f t="shared" si="17"/>
        <v>0.94805929865517236</v>
      </c>
      <c r="J136" s="1">
        <f t="shared" si="14"/>
        <v>0.90950946089827056</v>
      </c>
      <c r="K136" s="6">
        <f t="shared" si="15"/>
        <v>0.97480418922805279</v>
      </c>
    </row>
    <row r="137" spans="1:11" x14ac:dyDescent="0.25">
      <c r="A137" s="5" t="s">
        <v>11</v>
      </c>
      <c r="B137" s="1">
        <v>135</v>
      </c>
      <c r="C137" s="1">
        <v>-45</v>
      </c>
      <c r="D137" s="1">
        <v>0</v>
      </c>
      <c r="E137" s="1">
        <f>23.45*SIN(RADIANS(360*(284+B137)/365))</f>
        <v>18.791917517696167</v>
      </c>
      <c r="F137" s="1">
        <f t="shared" si="12"/>
        <v>0.73839951338829424</v>
      </c>
      <c r="G137" s="1">
        <f t="shared" si="13"/>
        <v>0.97354668065896655</v>
      </c>
      <c r="H137" s="1">
        <f t="shared" si="16"/>
        <v>0.66941425014856504</v>
      </c>
      <c r="I137" s="1">
        <f t="shared" si="17"/>
        <v>0.94669471140591632</v>
      </c>
      <c r="J137" s="1">
        <f t="shared" si="14"/>
        <v>0.90657460901731035</v>
      </c>
      <c r="K137" s="6">
        <f t="shared" si="15"/>
        <v>0.9724184060338279</v>
      </c>
    </row>
    <row r="138" spans="1:11" x14ac:dyDescent="0.25">
      <c r="A138" s="5" t="s">
        <v>11</v>
      </c>
      <c r="B138" s="1">
        <v>136</v>
      </c>
      <c r="C138" s="1">
        <v>-45</v>
      </c>
      <c r="D138" s="1">
        <v>0</v>
      </c>
      <c r="E138" s="1">
        <f>23.45*SIN(RADIANS(360*(284+B138)/365))</f>
        <v>19.03059093372261</v>
      </c>
      <c r="F138" s="1">
        <f t="shared" si="12"/>
        <v>0.73967820970329523</v>
      </c>
      <c r="G138" s="1">
        <f t="shared" si="13"/>
        <v>0.97449003008442681</v>
      </c>
      <c r="H138" s="1">
        <f t="shared" si="16"/>
        <v>0.66845958848197062</v>
      </c>
      <c r="I138" s="1">
        <f t="shared" si="17"/>
        <v>0.94534461592954078</v>
      </c>
      <c r="J138" s="1">
        <f t="shared" si="14"/>
        <v>0.90371675103165161</v>
      </c>
      <c r="K138" s="6">
        <f t="shared" si="15"/>
        <v>0.97009162407504468</v>
      </c>
    </row>
    <row r="139" spans="1:11" x14ac:dyDescent="0.25">
      <c r="A139" s="5" t="s">
        <v>11</v>
      </c>
      <c r="B139" s="1">
        <v>137</v>
      </c>
      <c r="C139" s="1">
        <v>-45</v>
      </c>
      <c r="D139" s="1">
        <v>0</v>
      </c>
      <c r="E139" s="1">
        <f>23.45*SIN(RADIANS(360*(284+B139)/365))</f>
        <v>19.263625174941613</v>
      </c>
      <c r="F139" s="1">
        <f t="shared" si="12"/>
        <v>0.74091431026243282</v>
      </c>
      <c r="G139" s="1">
        <f t="shared" si="13"/>
        <v>0.97539477569882216</v>
      </c>
      <c r="H139" s="1">
        <f t="shared" si="16"/>
        <v>0.66751629103789667</v>
      </c>
      <c r="I139" s="1">
        <f t="shared" si="17"/>
        <v>0.94401059189077952</v>
      </c>
      <c r="J139" s="1">
        <f t="shared" si="14"/>
        <v>0.90093588663642021</v>
      </c>
      <c r="K139" s="6">
        <f t="shared" si="15"/>
        <v>0.96782412148398334</v>
      </c>
    </row>
    <row r="140" spans="1:11" x14ac:dyDescent="0.25">
      <c r="A140" s="5" t="s">
        <v>11</v>
      </c>
      <c r="B140" s="1">
        <v>138</v>
      </c>
      <c r="C140" s="1">
        <v>-45</v>
      </c>
      <c r="D140" s="1">
        <v>0</v>
      </c>
      <c r="E140" s="1">
        <f>23.45*SIN(RADIANS(360*(284+B140)/365))</f>
        <v>19.490951188278189</v>
      </c>
      <c r="F140" s="1">
        <f t="shared" si="12"/>
        <v>0.74210832270500082</v>
      </c>
      <c r="G140" s="1">
        <f t="shared" si="13"/>
        <v>0.97626181229907494</v>
      </c>
      <c r="H140" s="1">
        <f t="shared" si="16"/>
        <v>0.6665854599722254</v>
      </c>
      <c r="I140" s="1">
        <f t="shared" si="17"/>
        <v>0.9426941979734289</v>
      </c>
      <c r="J140" s="1">
        <f t="shared" si="14"/>
        <v>0.89823202297813753</v>
      </c>
      <c r="K140" s="6">
        <f t="shared" si="15"/>
        <v>0.96561617600652117</v>
      </c>
    </row>
    <row r="141" spans="1:11" x14ac:dyDescent="0.25">
      <c r="A141" s="5" t="s">
        <v>11</v>
      </c>
      <c r="B141" s="1">
        <v>139</v>
      </c>
      <c r="C141" s="1">
        <v>-45</v>
      </c>
      <c r="D141" s="1">
        <v>0</v>
      </c>
      <c r="E141" s="1">
        <f>23.45*SIN(RADIANS(360*(284+B141)/365))</f>
        <v>19.71250161212852</v>
      </c>
      <c r="F141" s="1">
        <f t="shared" si="12"/>
        <v>0.74326075882348008</v>
      </c>
      <c r="G141" s="1">
        <f t="shared" si="13"/>
        <v>0.97709203319155247</v>
      </c>
      <c r="H141" s="1">
        <f t="shared" si="16"/>
        <v>0.66566818137429906</v>
      </c>
      <c r="I141" s="1">
        <f t="shared" si="17"/>
        <v>0.94139697013976698</v>
      </c>
      <c r="J141" s="1">
        <f t="shared" si="14"/>
        <v>0.89560517418946806</v>
      </c>
      <c r="K141" s="6">
        <f t="shared" si="15"/>
        <v>0.96346806458426248</v>
      </c>
    </row>
    <row r="142" spans="1:11" x14ac:dyDescent="0.25">
      <c r="A142" s="5" t="s">
        <v>11</v>
      </c>
      <c r="B142" s="1">
        <v>140</v>
      </c>
      <c r="C142" s="1">
        <v>-45</v>
      </c>
      <c r="D142" s="1">
        <v>0</v>
      </c>
      <c r="E142" s="1">
        <f>23.45*SIN(RADIANS(360*(284+B142)/365))</f>
        <v>19.928210796320528</v>
      </c>
      <c r="F142" s="1">
        <f t="shared" si="12"/>
        <v>0.74437213318790896</v>
      </c>
      <c r="G142" s="1">
        <f t="shared" si="13"/>
        <v>0.97788632839291179</v>
      </c>
      <c r="H142" s="1">
        <f t="shared" si="16"/>
        <v>0.66476552406123157</v>
      </c>
      <c r="I142" s="1">
        <f t="shared" si="17"/>
        <v>0.9401204199254517</v>
      </c>
      <c r="J142" s="1">
        <f t="shared" si="14"/>
        <v>0.89305536091773396</v>
      </c>
      <c r="K142" s="6">
        <f t="shared" si="15"/>
        <v>0.9613800629266126</v>
      </c>
    </row>
    <row r="143" spans="1:11" x14ac:dyDescent="0.25">
      <c r="A143" s="5" t="s">
        <v>11</v>
      </c>
      <c r="B143" s="1">
        <v>141</v>
      </c>
      <c r="C143" s="1">
        <v>-45</v>
      </c>
      <c r="D143" s="1">
        <v>0</v>
      </c>
      <c r="E143" s="1">
        <f>23.45*SIN(RADIANS(360*(284+B143)/365))</f>
        <v>20.138014821567584</v>
      </c>
      <c r="F143" s="1">
        <f t="shared" si="12"/>
        <v>0.74544296178348324</v>
      </c>
      <c r="G143" s="1">
        <f t="shared" si="13"/>
        <v>0.97864558285335046</v>
      </c>
      <c r="H143" s="1">
        <f t="shared" si="16"/>
        <v>0.6638785383983451</v>
      </c>
      <c r="I143" s="1">
        <f t="shared" si="17"/>
        <v>0.93886603277136715</v>
      </c>
      <c r="J143" s="1">
        <f t="shared" si="14"/>
        <v>0.89058260984852</v>
      </c>
      <c r="K143" s="6">
        <f t="shared" si="15"/>
        <v>0.95935244507413853</v>
      </c>
    </row>
    <row r="144" spans="1:11" x14ac:dyDescent="0.25">
      <c r="A144" s="5" t="s">
        <v>11</v>
      </c>
      <c r="B144" s="1">
        <v>142</v>
      </c>
      <c r="C144" s="1">
        <v>-45</v>
      </c>
      <c r="D144" s="1">
        <v>0</v>
      </c>
      <c r="E144" s="1">
        <f>23.45*SIN(RADIANS(360*(284+B144)/365))</f>
        <v>20.341851518409044</v>
      </c>
      <c r="F144" s="1">
        <f t="shared" si="12"/>
        <v>0.74647376066357696</v>
      </c>
      <c r="G144" s="1">
        <f t="shared" si="13"/>
        <v>0.97937067470480155</v>
      </c>
      <c r="H144" s="1">
        <f t="shared" si="16"/>
        <v>0.66300825514671491</v>
      </c>
      <c r="I144" s="1">
        <f t="shared" si="17"/>
        <v>0.93763526639380557</v>
      </c>
      <c r="J144" s="1">
        <f t="shared" si="14"/>
        <v>0.88818695322570285</v>
      </c>
      <c r="K144" s="6">
        <f t="shared" si="15"/>
        <v>0.95738548295457615</v>
      </c>
    </row>
    <row r="145" spans="1:11" x14ac:dyDescent="0.25">
      <c r="A145" s="5" t="s">
        <v>11</v>
      </c>
      <c r="B145" s="1">
        <v>143</v>
      </c>
      <c r="C145" s="1">
        <v>-45</v>
      </c>
      <c r="D145" s="1">
        <v>0</v>
      </c>
      <c r="E145" s="1">
        <f>23.45*SIN(RADIANS(360*(284+B145)/365))</f>
        <v>20.539660485632499</v>
      </c>
      <c r="F145" s="1">
        <f t="shared" si="12"/>
        <v>0.74746504462034524</v>
      </c>
      <c r="G145" s="1">
        <f t="shared" si="13"/>
        <v>0.98006247353655696</v>
      </c>
      <c r="H145" s="1">
        <f t="shared" si="16"/>
        <v>0.66215568433874772</v>
      </c>
      <c r="I145" s="1">
        <f t="shared" si="17"/>
        <v>0.936429549194295</v>
      </c>
      <c r="J145" s="1">
        <f t="shared" si="14"/>
        <v>0.88586842836921142</v>
      </c>
      <c r="K145" s="6">
        <f t="shared" si="15"/>
        <v>0.95547944593285727</v>
      </c>
    </row>
    <row r="146" spans="1:11" x14ac:dyDescent="0.25">
      <c r="A146" s="5" t="s">
        <v>11</v>
      </c>
      <c r="B146" s="1">
        <v>144</v>
      </c>
      <c r="C146" s="1">
        <v>-45</v>
      </c>
      <c r="D146" s="1">
        <v>0</v>
      </c>
      <c r="E146" s="1">
        <f>23.45*SIN(RADIANS(360*(284+B146)/365))</f>
        <v>20.731383108171872</v>
      </c>
      <c r="F146" s="1">
        <f t="shared" si="12"/>
        <v>0.74841732587501242</v>
      </c>
      <c r="G146" s="1">
        <f t="shared" si="13"/>
        <v>0.98072183870073004</v>
      </c>
      <c r="H146" s="1">
        <f t="shared" si="16"/>
        <v>0.66132181418266445</v>
      </c>
      <c r="I146" s="1">
        <f t="shared" si="17"/>
        <v>0.93525027871030386</v>
      </c>
      <c r="J146" s="1">
        <f t="shared" si="14"/>
        <v>0.88362707719183253</v>
      </c>
      <c r="K146" s="6">
        <f t="shared" si="15"/>
        <v>0.95363460035654213</v>
      </c>
    </row>
    <row r="147" spans="1:11" x14ac:dyDescent="0.25">
      <c r="A147" s="5" t="s">
        <v>11</v>
      </c>
      <c r="B147" s="1">
        <v>145</v>
      </c>
      <c r="C147" s="1">
        <v>-45</v>
      </c>
      <c r="D147" s="1">
        <v>0</v>
      </c>
      <c r="E147" s="1">
        <f>23.45*SIN(RADIANS(360*(284+B147)/365))</f>
        <v>20.916962574476411</v>
      </c>
      <c r="F147" s="1">
        <f t="shared" si="12"/>
        <v>0.74933111278990516</v>
      </c>
      <c r="G147" s="1">
        <f t="shared" si="13"/>
        <v>0.98134961764990347</v>
      </c>
      <c r="H147" s="1">
        <f t="shared" si="16"/>
        <v>0.66050760999670366</v>
      </c>
      <c r="I147" s="1">
        <f t="shared" si="17"/>
        <v>0.93409882010797718</v>
      </c>
      <c r="J147" s="1">
        <f t="shared" si="14"/>
        <v>0.88146294571635442</v>
      </c>
      <c r="K147" s="6">
        <f t="shared" si="15"/>
        <v>0.95185120909805765</v>
      </c>
    </row>
    <row r="148" spans="1:11" x14ac:dyDescent="0.25">
      <c r="A148" s="5" t="s">
        <v>11</v>
      </c>
      <c r="B148" s="1">
        <v>146</v>
      </c>
      <c r="C148" s="1">
        <v>-45</v>
      </c>
      <c r="D148" s="1">
        <v>0</v>
      </c>
      <c r="E148" s="1">
        <f>23.45*SIN(RADIANS(360*(284+B148)/365))</f>
        <v>21.0963438933451</v>
      </c>
      <c r="F148" s="1">
        <f t="shared" si="12"/>
        <v>0.75020690860423522</v>
      </c>
      <c r="G148" s="1">
        <f t="shared" si="13"/>
        <v>0.98194664430923417</v>
      </c>
      <c r="H148" s="1">
        <f t="shared" si="16"/>
        <v>0.6597140131738104</v>
      </c>
      <c r="I148" s="1">
        <f t="shared" si="17"/>
        <v>0.93297650471798532</v>
      </c>
      <c r="J148" s="1">
        <f t="shared" si="14"/>
        <v>0.87937608359434138</v>
      </c>
      <c r="K148" s="6">
        <f t="shared" si="15"/>
        <v>0.95012953109514653</v>
      </c>
    </row>
    <row r="149" spans="1:11" x14ac:dyDescent="0.25">
      <c r="A149" s="5" t="s">
        <v>11</v>
      </c>
      <c r="B149" s="1">
        <v>147</v>
      </c>
      <c r="C149" s="1">
        <v>-45</v>
      </c>
      <c r="D149" s="1">
        <v>0</v>
      </c>
      <c r="E149" s="1">
        <f>23.45*SIN(RADIANS(360*(284+B149)/365))</f>
        <v>21.269473910221812</v>
      </c>
      <c r="F149" s="1">
        <f t="shared" si="12"/>
        <v>0.75104521019558601</v>
      </c>
      <c r="G149" s="1">
        <f t="shared" si="13"/>
        <v>0.98251373748522353</v>
      </c>
      <c r="H149" s="1">
        <f t="shared" si="16"/>
        <v>0.65894194017752317</v>
      </c>
      <c r="I149" s="1">
        <f t="shared" si="17"/>
        <v>0.93188462861549382</v>
      </c>
      <c r="J149" s="1">
        <f t="shared" si="14"/>
        <v>0.87736654362780975</v>
      </c>
      <c r="K149" s="6">
        <f t="shared" si="15"/>
        <v>0.94846982089093579</v>
      </c>
    </row>
    <row r="150" spans="1:11" x14ac:dyDescent="0.25">
      <c r="A150" s="5" t="s">
        <v>11</v>
      </c>
      <c r="B150" s="1">
        <v>148</v>
      </c>
      <c r="C150" s="1">
        <v>-45</v>
      </c>
      <c r="D150" s="1">
        <v>0</v>
      </c>
      <c r="E150" s="1">
        <f>23.45*SIN(RADIANS(360*(284+B150)/365))</f>
        <v>21.436301322946079</v>
      </c>
      <c r="F150" s="1">
        <f t="shared" si="12"/>
        <v>0.75184650686899701</v>
      </c>
      <c r="G150" s="1">
        <f t="shared" si="13"/>
        <v>0.98305169931327518</v>
      </c>
      <c r="H150" s="1">
        <f t="shared" si="16"/>
        <v>0.65819228156972309</v>
      </c>
      <c r="I150" s="1">
        <f t="shared" si="17"/>
        <v>0.9308244512451932</v>
      </c>
      <c r="J150" s="1">
        <f t="shared" si="14"/>
        <v>0.87543438129507412</v>
      </c>
      <c r="K150" s="6">
        <f t="shared" si="15"/>
        <v>0.94687232817504297</v>
      </c>
    </row>
    <row r="151" spans="1:11" x14ac:dyDescent="0.25">
      <c r="A151" s="5" t="s">
        <v>11</v>
      </c>
      <c r="B151" s="1">
        <v>149</v>
      </c>
      <c r="C151" s="1">
        <v>-45</v>
      </c>
      <c r="D151" s="1">
        <v>0</v>
      </c>
      <c r="E151" s="1">
        <f>23.45*SIN(RADIANS(360*(284+B151)/365))</f>
        <v>21.596776696955086</v>
      </c>
      <c r="F151" s="1">
        <f t="shared" si="12"/>
        <v>0.75261127917548432</v>
      </c>
      <c r="G151" s="1">
        <f t="shared" si="13"/>
        <v>0.98356131374609834</v>
      </c>
      <c r="H151" s="1">
        <f t="shared" si="16"/>
        <v>0.65746590107085956</v>
      </c>
      <c r="I151" s="1">
        <f t="shared" si="17"/>
        <v>0.92979719409225714</v>
      </c>
      <c r="J151" s="1">
        <f t="shared" si="14"/>
        <v>0.87357965428200823</v>
      </c>
      <c r="K151" s="6">
        <f t="shared" si="15"/>
        <v>0.94533729732712912</v>
      </c>
    </row>
    <row r="152" spans="1:11" x14ac:dyDescent="0.25">
      <c r="A152" s="5" t="s">
        <v>11</v>
      </c>
      <c r="B152" s="1">
        <v>150</v>
      </c>
      <c r="C152" s="1">
        <v>-45</v>
      </c>
      <c r="D152" s="1">
        <v>0</v>
      </c>
      <c r="E152" s="1">
        <f>23.45*SIN(RADIANS(360*(284+B152)/365))</f>
        <v>21.75085247993216</v>
      </c>
      <c r="F152" s="1">
        <f t="shared" si="12"/>
        <v>0.75333999776177774</v>
      </c>
      <c r="G152" s="1">
        <f t="shared" si="13"/>
        <v>0.98404334508493674</v>
      </c>
      <c r="H152" s="1">
        <f t="shared" si="16"/>
        <v>0.65676363465322418</v>
      </c>
      <c r="I152" s="1">
        <f t="shared" si="17"/>
        <v>0.92880403940003797</v>
      </c>
      <c r="J152" s="1">
        <f t="shared" si="14"/>
        <v>0.8718024220199535</v>
      </c>
      <c r="K152" s="6">
        <f t="shared" si="15"/>
        <v>0.943864966964305</v>
      </c>
    </row>
    <row r="153" spans="1:11" x14ac:dyDescent="0.25">
      <c r="A153" s="5" t="s">
        <v>11</v>
      </c>
      <c r="B153" s="1">
        <v>151</v>
      </c>
      <c r="C153" s="1">
        <v>-45</v>
      </c>
      <c r="D153" s="1">
        <v>0</v>
      </c>
      <c r="E153" s="1">
        <f>23.45*SIN(RADIANS(360*(284+B153)/365))</f>
        <v>21.898483015897597</v>
      </c>
      <c r="F153" s="1">
        <f t="shared" si="12"/>
        <v>0.75403312225298791</v>
      </c>
      <c r="G153" s="1">
        <f t="shared" si="13"/>
        <v>0.98449853655551967</v>
      </c>
      <c r="H153" s="1">
        <f t="shared" si="16"/>
        <v>0.65608628966779481</v>
      </c>
      <c r="I153" s="1">
        <f t="shared" si="17"/>
        <v>0.92784612893523832</v>
      </c>
      <c r="J153" s="1">
        <f t="shared" si="14"/>
        <v>0.87010274523148778</v>
      </c>
      <c r="K153" s="6">
        <f t="shared" si="15"/>
        <v>0.94245556949379328</v>
      </c>
    </row>
    <row r="154" spans="1:11" x14ac:dyDescent="0.25">
      <c r="A154" s="5" t="s">
        <v>12</v>
      </c>
      <c r="B154" s="1">
        <v>152</v>
      </c>
      <c r="C154" s="1">
        <v>-45</v>
      </c>
      <c r="D154" s="1">
        <v>0</v>
      </c>
      <c r="E154" s="1">
        <f>23.45*SIN(RADIANS(360*(284+B154)/365))</f>
        <v>22.039624558737447</v>
      </c>
      <c r="F154" s="1">
        <f t="shared" si="12"/>
        <v>0.75469110016986163</v>
      </c>
      <c r="G154" s="1">
        <f t="shared" si="13"/>
        <v>0.98492760893056452</v>
      </c>
      <c r="H154" s="1">
        <f t="shared" si="16"/>
        <v>0.65543464400513674</v>
      </c>
      <c r="I154" s="1">
        <f t="shared" si="17"/>
        <v>0.92692456280124569</v>
      </c>
      <c r="J154" s="1">
        <f t="shared" si="14"/>
        <v>0.86848068548524715</v>
      </c>
      <c r="K154" s="6">
        <f t="shared" si="15"/>
        <v>0.94110933067223224</v>
      </c>
    </row>
    <row r="155" spans="1:11" x14ac:dyDescent="0.25">
      <c r="A155" s="5" t="s">
        <v>12</v>
      </c>
      <c r="B155" s="1">
        <v>153</v>
      </c>
      <c r="C155" s="1">
        <v>-45</v>
      </c>
      <c r="D155" s="1">
        <v>0</v>
      </c>
      <c r="E155" s="1">
        <f>23.45*SIN(RADIANS(360*(284+B155)/365))</f>
        <v>22.174235285166496</v>
      </c>
      <c r="F155" s="1">
        <f t="shared" si="12"/>
        <v>0.75531436588221379</v>
      </c>
      <c r="G155" s="1">
        <f t="shared" si="13"/>
        <v>0.98533125920057318</v>
      </c>
      <c r="H155" s="1">
        <f t="shared" si="16"/>
        <v>0.65480944529080043</v>
      </c>
      <c r="I155" s="1">
        <f t="shared" si="17"/>
        <v>0.92604039830025309</v>
      </c>
      <c r="J155" s="1">
        <f t="shared" si="14"/>
        <v>0.86693630476096828</v>
      </c>
      <c r="K155" s="6">
        <f t="shared" si="15"/>
        <v>0.93982646917299217</v>
      </c>
    </row>
    <row r="156" spans="1:11" x14ac:dyDescent="0.25">
      <c r="A156" s="5" t="s">
        <v>12</v>
      </c>
      <c r="B156" s="1">
        <v>154</v>
      </c>
      <c r="C156" s="1">
        <v>-45</v>
      </c>
      <c r="D156" s="1">
        <v>0</v>
      </c>
      <c r="E156" s="1">
        <f>23.45*SIN(RADIANS(360*(284+B156)/365))</f>
        <v>22.302275307121349</v>
      </c>
      <c r="F156" s="1">
        <f t="shared" si="12"/>
        <v>0.75590333960006251</v>
      </c>
      <c r="G156" s="1">
        <f t="shared" si="13"/>
        <v>0.98571015929459282</v>
      </c>
      <c r="H156" s="1">
        <f t="shared" si="16"/>
        <v>0.65421141011562178</v>
      </c>
      <c r="I156" s="1">
        <f t="shared" si="17"/>
        <v>0.92519464884473923</v>
      </c>
      <c r="J156" s="1">
        <f t="shared" si="14"/>
        <v>0.8654696650258954</v>
      </c>
      <c r="K156" s="6">
        <f t="shared" si="15"/>
        <v>0.93860719616285526</v>
      </c>
    </row>
    <row r="157" spans="1:11" x14ac:dyDescent="0.25">
      <c r="A157" s="5" t="s">
        <v>12</v>
      </c>
      <c r="B157" s="1">
        <v>155</v>
      </c>
      <c r="C157" s="1">
        <v>-45</v>
      </c>
      <c r="D157" s="1">
        <v>0</v>
      </c>
      <c r="E157" s="1">
        <f>23.45*SIN(RADIANS(360*(284+B157)/365))</f>
        <v>22.423706683580182</v>
      </c>
      <c r="F157" s="1">
        <f t="shared" si="12"/>
        <v>0.75645842640392602</v>
      </c>
      <c r="G157" s="1">
        <f t="shared" si="13"/>
        <v>0.98606495485252765</v>
      </c>
      <c r="H157" s="1">
        <f t="shared" si="16"/>
        <v>0.65364122330129204</v>
      </c>
      <c r="I157" s="1">
        <f t="shared" si="17"/>
        <v>0.92438828291882791</v>
      </c>
      <c r="J157" s="1">
        <f t="shared" si="14"/>
        <v>0.86408082782366591</v>
      </c>
      <c r="K157" s="6">
        <f t="shared" si="15"/>
        <v>0.93745171488938694</v>
      </c>
    </row>
    <row r="158" spans="1:11" x14ac:dyDescent="0.25">
      <c r="A158" s="5" t="s">
        <v>12</v>
      </c>
      <c r="B158" s="1">
        <v>156</v>
      </c>
      <c r="C158" s="1">
        <v>-45</v>
      </c>
      <c r="D158" s="1">
        <v>0</v>
      </c>
      <c r="E158" s="1">
        <f>23.45*SIN(RADIANS(360*(284+B158)/365))</f>
        <v>22.538493431805449</v>
      </c>
      <c r="F158" s="1">
        <f t="shared" si="12"/>
        <v>0.75698001531567538</v>
      </c>
      <c r="G158" s="1">
        <f t="shared" si="13"/>
        <v>0.98639626405051217</v>
      </c>
      <c r="H158" s="1">
        <f t="shared" si="16"/>
        <v>0.65309953720153258</v>
      </c>
      <c r="I158" s="1">
        <f t="shared" si="17"/>
        <v>0.92362222308999897</v>
      </c>
      <c r="J158" s="1">
        <f t="shared" si="14"/>
        <v>0.86276985387675975</v>
      </c>
      <c r="K158" s="6">
        <f t="shared" si="15"/>
        <v>0.93636022028029642</v>
      </c>
    </row>
    <row r="159" spans="1:11" x14ac:dyDescent="0.25">
      <c r="A159" s="5" t="s">
        <v>12</v>
      </c>
      <c r="B159" s="1">
        <v>157</v>
      </c>
      <c r="C159" s="1">
        <v>-45</v>
      </c>
      <c r="D159" s="1">
        <v>0</v>
      </c>
      <c r="E159" s="1">
        <f>23.45*SIN(RADIANS(360*(284+B159)/365))</f>
        <v>22.64660153800634</v>
      </c>
      <c r="F159" s="1">
        <f t="shared" si="12"/>
        <v>0.75746847841126708</v>
      </c>
      <c r="G159" s="1">
        <f t="shared" si="13"/>
        <v>0.98670467648077875</v>
      </c>
      <c r="H159" s="1">
        <f t="shared" si="16"/>
        <v>0.65258697103917407</v>
      </c>
      <c r="I159" s="1">
        <f t="shared" si="17"/>
        <v>0.92289734507157817</v>
      </c>
      <c r="J159" s="1">
        <f t="shared" si="14"/>
        <v>0.86153680270356059</v>
      </c>
      <c r="K159" s="6">
        <f t="shared" si="15"/>
        <v>0.93533289855605184</v>
      </c>
    </row>
    <row r="160" spans="1:11" x14ac:dyDescent="0.25">
      <c r="A160" s="5" t="s">
        <v>12</v>
      </c>
      <c r="B160" s="1">
        <v>158</v>
      </c>
      <c r="C160" s="1">
        <v>-45</v>
      </c>
      <c r="D160" s="1">
        <v>0</v>
      </c>
      <c r="E160" s="1">
        <f>23.45*SIN(RADIANS(360*(284+B160)/365))</f>
        <v>22.747998967417843</v>
      </c>
      <c r="F160" s="1">
        <f t="shared" si="12"/>
        <v>0.75792416997661161</v>
      </c>
      <c r="G160" s="1">
        <f t="shared" si="13"/>
        <v>0.98699075208736775</v>
      </c>
      <c r="H160" s="1">
        <f t="shared" si="16"/>
        <v>0.65210411027941495</v>
      </c>
      <c r="I160" s="1">
        <f t="shared" si="17"/>
        <v>0.92221447683638891</v>
      </c>
      <c r="J160" s="1">
        <f t="shared" si="14"/>
        <v>0.86038173225104819</v>
      </c>
      <c r="K160" s="6">
        <f t="shared" si="15"/>
        <v>0.93436992685697939</v>
      </c>
    </row>
    <row r="161" spans="1:11" x14ac:dyDescent="0.25">
      <c r="A161" s="5" t="s">
        <v>12</v>
      </c>
      <c r="B161" s="1">
        <v>159</v>
      </c>
      <c r="C161" s="1">
        <v>-45</v>
      </c>
      <c r="D161" s="1">
        <v>0</v>
      </c>
      <c r="E161" s="1">
        <f>23.45*SIN(RADIANS(360*(284+B161)/365))</f>
        <v>22.84265567379326</v>
      </c>
      <c r="F161" s="1">
        <f t="shared" si="12"/>
        <v>0.75834742570776692</v>
      </c>
      <c r="G161" s="1">
        <f t="shared" si="13"/>
        <v>0.98725502015895761</v>
      </c>
      <c r="H161" s="1">
        <f t="shared" si="16"/>
        <v>0.65165150603949906</v>
      </c>
      <c r="I161" s="1">
        <f t="shared" si="17"/>
        <v>0.92157439778191241</v>
      </c>
      <c r="J161" s="1">
        <f t="shared" si="14"/>
        <v>0.85930469854408964</v>
      </c>
      <c r="K161" s="6">
        <f t="shared" si="15"/>
        <v>0.93347147288603305</v>
      </c>
    </row>
    <row r="162" spans="1:11" x14ac:dyDescent="0.25">
      <c r="A162" s="5" t="s">
        <v>12</v>
      </c>
      <c r="B162" s="1">
        <v>160</v>
      </c>
      <c r="C162" s="1">
        <v>-45</v>
      </c>
      <c r="D162" s="1">
        <v>0</v>
      </c>
      <c r="E162" s="1">
        <f>23.45*SIN(RADIANS(360*(284+B162)/365))</f>
        <v>22.930543608307651</v>
      </c>
      <c r="F162" s="1">
        <f t="shared" si="12"/>
        <v>0.75873856195657385</v>
      </c>
      <c r="G162" s="1">
        <f t="shared" si="13"/>
        <v>0.98749797838000575</v>
      </c>
      <c r="H162" s="1">
        <f t="shared" si="16"/>
        <v>0.65122967453503344</v>
      </c>
      <c r="I162" s="1">
        <f t="shared" si="17"/>
        <v>0.92097783794726085</v>
      </c>
      <c r="J162" s="1">
        <f t="shared" si="14"/>
        <v>0.8583057553522716</v>
      </c>
      <c r="K162" s="6">
        <f t="shared" si="15"/>
        <v>0.93263769456837631</v>
      </c>
    </row>
    <row r="163" spans="1:11" x14ac:dyDescent="0.25">
      <c r="A163" s="5" t="s">
        <v>12</v>
      </c>
      <c r="B163" s="1">
        <v>161</v>
      </c>
      <c r="C163" s="1">
        <v>-45</v>
      </c>
      <c r="D163" s="1">
        <v>0</v>
      </c>
      <c r="E163" s="1">
        <f>23.45*SIN(RADIANS(360*(284+B163)/365))</f>
        <v>23.011636727869234</v>
      </c>
      <c r="F163" s="1">
        <f t="shared" si="12"/>
        <v>0.75909787502278303</v>
      </c>
      <c r="G163" s="1">
        <f t="shared" si="13"/>
        <v>0.98772009194132049</v>
      </c>
      <c r="H163" s="1">
        <f t="shared" si="16"/>
        <v>0.65083909656313721</v>
      </c>
      <c r="I163" s="1">
        <f t="shared" si="17"/>
        <v>0.920425477282241</v>
      </c>
      <c r="J163" s="1">
        <f t="shared" si="14"/>
        <v>0.85738495387515523</v>
      </c>
      <c r="K163" s="6">
        <f t="shared" si="15"/>
        <v>0.93186873972886908</v>
      </c>
    </row>
    <row r="164" spans="1:11" x14ac:dyDescent="0.25">
      <c r="A164" s="5" t="s">
        <v>12</v>
      </c>
      <c r="B164" s="1">
        <v>162</v>
      </c>
      <c r="C164" s="1">
        <v>-45</v>
      </c>
      <c r="D164" s="1">
        <v>0</v>
      </c>
      <c r="E164" s="1">
        <f>23.45*SIN(RADIANS(360*(284+B164)/365))</f>
        <v>23.085911002836561</v>
      </c>
      <c r="F164" s="1">
        <f t="shared" si="12"/>
        <v>0.75942564049364947</v>
      </c>
      <c r="G164" s="1">
        <f t="shared" si="13"/>
        <v>0.98792179271109726</v>
      </c>
      <c r="H164" s="1">
        <f t="shared" si="16"/>
        <v>0.65048021702259406</v>
      </c>
      <c r="I164" s="1">
        <f t="shared" si="17"/>
        <v>0.91991794496874668</v>
      </c>
      <c r="J164" s="1">
        <f t="shared" si="14"/>
        <v>0.85654234244680283</v>
      </c>
      <c r="K164" s="6">
        <f t="shared" si="15"/>
        <v>0.93116474578849862</v>
      </c>
    </row>
    <row r="165" spans="1:11" x14ac:dyDescent="0.25">
      <c r="A165" s="5" t="s">
        <v>12</v>
      </c>
      <c r="B165" s="1">
        <v>163</v>
      </c>
      <c r="C165" s="1">
        <v>-45</v>
      </c>
      <c r="D165" s="1">
        <v>0</v>
      </c>
      <c r="E165" s="1">
        <f>23.45*SIN(RADIANS(360*(284+B165)/365))</f>
        <v>23.153344424138975</v>
      </c>
      <c r="F165" s="1">
        <f t="shared" si="12"/>
        <v>0.75972211263190437</v>
      </c>
      <c r="G165" s="1">
        <f t="shared" si="13"/>
        <v>0.988103478467385</v>
      </c>
      <c r="H165" s="1">
        <f t="shared" si="16"/>
        <v>0.65015344447115886</v>
      </c>
      <c r="I165" s="1">
        <f t="shared" si="17"/>
        <v>0.91945581879469573</v>
      </c>
      <c r="J165" s="1">
        <f t="shared" si="14"/>
        <v>0.85577796626036473</v>
      </c>
      <c r="K165" s="6">
        <f t="shared" si="15"/>
        <v>0.93052583948073297</v>
      </c>
    </row>
    <row r="166" spans="1:11" x14ac:dyDescent="0.25">
      <c r="A166" s="5" t="s">
        <v>12</v>
      </c>
      <c r="B166" s="1">
        <v>164</v>
      </c>
      <c r="C166" s="1">
        <v>-45</v>
      </c>
      <c r="D166" s="1">
        <v>0</v>
      </c>
      <c r="E166" s="1">
        <f>23.45*SIN(RADIANS(360*(284+B166)/365))</f>
        <v>23.213917009798429</v>
      </c>
      <c r="F166" s="1">
        <f t="shared" si="12"/>
        <v>0.75998752381293999</v>
      </c>
      <c r="G166" s="1">
        <f t="shared" si="13"/>
        <v>0.98826551219286152</v>
      </c>
      <c r="H166" s="1">
        <f t="shared" si="16"/>
        <v>0.64985915072014921</v>
      </c>
      <c r="I166" s="1">
        <f t="shared" si="17"/>
        <v>0.91903962458069632</v>
      </c>
      <c r="J166" s="1">
        <f t="shared" si="14"/>
        <v>0.85509186711346952</v>
      </c>
      <c r="K166" s="6">
        <f t="shared" si="15"/>
        <v>0.929952136588719</v>
      </c>
    </row>
    <row r="167" spans="1:11" x14ac:dyDescent="0.25">
      <c r="A167" s="5" t="s">
        <v>12</v>
      </c>
      <c r="B167" s="1">
        <v>165</v>
      </c>
      <c r="C167" s="1">
        <v>-45</v>
      </c>
      <c r="D167" s="1">
        <v>0</v>
      </c>
      <c r="E167" s="1">
        <f>23.45*SIN(RADIANS(360*(284+B167)/365))</f>
        <v>23.26761081085051</v>
      </c>
      <c r="F167" s="1">
        <f t="shared" si="12"/>
        <v>0.76022208401197422</v>
      </c>
      <c r="G167" s="1">
        <f t="shared" si="13"/>
        <v>0.98840822143272744</v>
      </c>
      <c r="H167" s="1">
        <f t="shared" si="16"/>
        <v>0.64959767046643957</v>
      </c>
      <c r="I167" s="1">
        <f t="shared" si="17"/>
        <v>0.91866983565960736</v>
      </c>
      <c r="J167" s="1">
        <f t="shared" si="14"/>
        <v>0.85448408317510516</v>
      </c>
      <c r="K167" s="6">
        <f t="shared" si="15"/>
        <v>0.92944374170417943</v>
      </c>
    </row>
    <row r="168" spans="1:11" x14ac:dyDescent="0.25">
      <c r="A168" s="5" t="s">
        <v>12</v>
      </c>
      <c r="B168" s="1">
        <v>166</v>
      </c>
      <c r="C168" s="1">
        <v>-45</v>
      </c>
      <c r="D168" s="1">
        <v>0</v>
      </c>
      <c r="E168" s="1">
        <f>23.45*SIN(RADIANS(360*(284+B168)/365))</f>
        <v>23.314409916663173</v>
      </c>
      <c r="F168" s="1">
        <f t="shared" si="12"/>
        <v>0.76042598034188946</v>
      </c>
      <c r="G168" s="1">
        <f t="shared" si="13"/>
        <v>0.98853189771644689</v>
      </c>
      <c r="H168" s="1">
        <f t="shared" si="16"/>
        <v>0.64936930096195289</v>
      </c>
      <c r="I168" s="1">
        <f t="shared" si="17"/>
        <v>0.91834687240912982</v>
      </c>
      <c r="J168" s="1">
        <f t="shared" si="14"/>
        <v>0.85395464877461813</v>
      </c>
      <c r="K168" s="6">
        <f t="shared" si="15"/>
        <v>0.92900074800879195</v>
      </c>
    </row>
    <row r="169" spans="1:11" x14ac:dyDescent="0.25">
      <c r="A169" s="5" t="s">
        <v>12</v>
      </c>
      <c r="B169" s="1">
        <v>167</v>
      </c>
      <c r="C169" s="1">
        <v>-45</v>
      </c>
      <c r="D169" s="1">
        <v>0</v>
      </c>
      <c r="E169" s="1">
        <f>23.45*SIN(RADIANS(360*(284+B169)/365))</f>
        <v>23.354300459651348</v>
      </c>
      <c r="F169" s="1">
        <f t="shared" si="12"/>
        <v>0.76059937664236998</v>
      </c>
      <c r="G169" s="1">
        <f t="shared" si="13"/>
        <v>0.98863679604398857</v>
      </c>
      <c r="H169" s="1">
        <f t="shared" si="16"/>
        <v>0.64917430172073864</v>
      </c>
      <c r="I169" s="1">
        <f t="shared" si="17"/>
        <v>0.91807110183755214</v>
      </c>
      <c r="J169" s="1">
        <f t="shared" si="14"/>
        <v>0.8535035942134056</v>
      </c>
      <c r="K169" s="6">
        <f t="shared" si="15"/>
        <v>0.9286232370787697</v>
      </c>
    </row>
    <row r="170" spans="1:11" x14ac:dyDescent="0.25">
      <c r="A170" s="5" t="s">
        <v>12</v>
      </c>
      <c r="B170" s="1">
        <v>168</v>
      </c>
      <c r="C170" s="1">
        <v>-45</v>
      </c>
      <c r="D170" s="1">
        <v>0</v>
      </c>
      <c r="E170" s="1">
        <f>23.45*SIN(RADIANS(360*(284+B170)/365))</f>
        <v>23.38727061938625</v>
      </c>
      <c r="F170" s="1">
        <f t="shared" si="12"/>
        <v>0.76074241312088997</v>
      </c>
      <c r="G170" s="1">
        <f t="shared" si="13"/>
        <v>0.98872313443714699</v>
      </c>
      <c r="H170" s="1">
        <f t="shared" si="16"/>
        <v>0.64901289426370745</v>
      </c>
      <c r="I170" s="1">
        <f t="shared" si="17"/>
        <v>0.91784283722275051</v>
      </c>
      <c r="J170" s="1">
        <f t="shared" si="14"/>
        <v>0.85313094559981173</v>
      </c>
      <c r="K170" s="6">
        <f t="shared" si="15"/>
        <v>0.92831127871328034</v>
      </c>
    </row>
    <row r="171" spans="1:11" x14ac:dyDescent="0.25">
      <c r="A171" s="5" t="s">
        <v>12</v>
      </c>
      <c r="B171" s="1">
        <v>169</v>
      </c>
      <c r="C171" s="1">
        <v>-45</v>
      </c>
      <c r="D171" s="1">
        <v>0</v>
      </c>
      <c r="E171" s="1">
        <f>23.45*SIN(RADIANS(360*(284+B171)/365))</f>
        <v>23.413310626097982</v>
      </c>
      <c r="F171" s="1">
        <f t="shared" si="12"/>
        <v>0.76085520604603452</v>
      </c>
      <c r="G171" s="1">
        <f t="shared" si="13"/>
        <v>0.98879109355644335</v>
      </c>
      <c r="H171" s="1">
        <f t="shared" si="16"/>
        <v>0.64888526190108309</v>
      </c>
      <c r="I171" s="1">
        <f t="shared" si="17"/>
        <v>0.91766233780452944</v>
      </c>
      <c r="J171" s="1">
        <f t="shared" si="14"/>
        <v>0.8528367247076748</v>
      </c>
      <c r="K171" s="6">
        <f t="shared" si="15"/>
        <v>0.92806493078726982</v>
      </c>
    </row>
    <row r="172" spans="1:11" x14ac:dyDescent="0.25">
      <c r="A172" s="5" t="s">
        <v>12</v>
      </c>
      <c r="B172" s="1">
        <v>170</v>
      </c>
      <c r="C172" s="1">
        <v>-45</v>
      </c>
      <c r="D172" s="1">
        <v>0</v>
      </c>
      <c r="E172" s="1">
        <f>23.45*SIN(RADIANS(360*(284+B172)/365))</f>
        <v>23.432412763570579</v>
      </c>
      <c r="F172" s="1">
        <f t="shared" si="12"/>
        <v>0.76093784749356252</v>
      </c>
      <c r="G172" s="1">
        <f t="shared" si="13"/>
        <v>0.98884081638403676</v>
      </c>
      <c r="H172" s="1">
        <f t="shared" si="16"/>
        <v>0.64879154955261975</v>
      </c>
      <c r="I172" s="1">
        <f t="shared" si="17"/>
        <v>0.91752980853037069</v>
      </c>
      <c r="J172" s="1">
        <f t="shared" si="14"/>
        <v>0.85262094885891249</v>
      </c>
      <c r="K172" s="6">
        <f t="shared" si="15"/>
        <v>0.92788423912917151</v>
      </c>
    </row>
    <row r="173" spans="1:11" x14ac:dyDescent="0.25">
      <c r="A173" s="5" t="s">
        <v>12</v>
      </c>
      <c r="B173" s="1">
        <v>171</v>
      </c>
      <c r="C173" s="1">
        <v>-45</v>
      </c>
      <c r="D173" s="1">
        <v>0</v>
      </c>
      <c r="E173" s="1">
        <f>23.45*SIN(RADIANS(360*(284+B173)/365))</f>
        <v>23.444571371428442</v>
      </c>
      <c r="F173" s="1">
        <f t="shared" si="12"/>
        <v>0.7609904051455515</v>
      </c>
      <c r="G173" s="1">
        <f t="shared" si="13"/>
        <v>0.9888724079729968</v>
      </c>
      <c r="H173" s="1">
        <f t="shared" si="16"/>
        <v>0.64873186360562751</v>
      </c>
      <c r="I173" s="1">
        <f t="shared" si="17"/>
        <v>0.91744539985465123</v>
      </c>
      <c r="J173" s="1">
        <f t="shared" si="14"/>
        <v>0.85248363083046652</v>
      </c>
      <c r="K173" s="6">
        <f t="shared" si="15"/>
        <v>0.92776923742390838</v>
      </c>
    </row>
    <row r="174" spans="1:11" x14ac:dyDescent="0.25">
      <c r="A174" s="5" t="s">
        <v>12</v>
      </c>
      <c r="B174" s="1">
        <v>172</v>
      </c>
      <c r="C174" s="1">
        <v>-45</v>
      </c>
      <c r="D174" s="1">
        <v>0</v>
      </c>
      <c r="E174" s="1">
        <f>23.45*SIN(RADIANS(360*(284+B174)/365))</f>
        <v>23.449782846813658</v>
      </c>
      <c r="F174" s="1">
        <f t="shared" si="12"/>
        <v>0.7610129221428914</v>
      </c>
      <c r="G174" s="1">
        <f t="shared" si="13"/>
        <v>0.98888593526321578</v>
      </c>
      <c r="H174" s="1">
        <f t="shared" si="16"/>
        <v>0.64870627181083262</v>
      </c>
      <c r="I174" s="1">
        <f t="shared" si="17"/>
        <v>0.9174092075913669</v>
      </c>
      <c r="J174" s="1">
        <f t="shared" si="14"/>
        <v>0.85242477878585676</v>
      </c>
      <c r="K174" s="6">
        <f t="shared" si="15"/>
        <v>0.92771994714150363</v>
      </c>
    </row>
    <row r="175" spans="1:11" x14ac:dyDescent="0.25">
      <c r="A175" s="5" t="s">
        <v>12</v>
      </c>
      <c r="B175" s="1">
        <v>173</v>
      </c>
      <c r="C175" s="1">
        <v>-45</v>
      </c>
      <c r="D175" s="1">
        <v>0</v>
      </c>
      <c r="E175" s="1">
        <f>23.45*SIN(RADIANS(360*(284+B175)/365))</f>
        <v>23.448045645453604</v>
      </c>
      <c r="F175" s="1">
        <f t="shared" si="12"/>
        <v>0.76100541699132307</v>
      </c>
      <c r="G175" s="1">
        <f t="shared" si="13"/>
        <v>0.98888142696416514</v>
      </c>
      <c r="H175" s="1">
        <f t="shared" si="16"/>
        <v>0.64871480321609776</v>
      </c>
      <c r="I175" s="1">
        <f t="shared" si="17"/>
        <v>0.91742127282039887</v>
      </c>
      <c r="J175" s="1">
        <f t="shared" si="14"/>
        <v>0.85244439623153745</v>
      </c>
      <c r="K175" s="6">
        <f t="shared" si="15"/>
        <v>0.92773637749153937</v>
      </c>
    </row>
    <row r="176" spans="1:11" x14ac:dyDescent="0.25">
      <c r="A176" s="5" t="s">
        <v>12</v>
      </c>
      <c r="B176" s="1">
        <v>174</v>
      </c>
      <c r="C176" s="1">
        <v>-45</v>
      </c>
      <c r="D176" s="1">
        <v>0</v>
      </c>
      <c r="E176" s="1">
        <f>23.45*SIN(RADIANS(360*(284+B176)/365))</f>
        <v>23.439360282118528</v>
      </c>
      <c r="F176" s="1">
        <f t="shared" si="12"/>
        <v>0.76096788352114664</v>
      </c>
      <c r="G176" s="1">
        <f t="shared" si="13"/>
        <v>0.98885887350462431</v>
      </c>
      <c r="H176" s="1">
        <f t="shared" si="16"/>
        <v>0.64875744813801273</v>
      </c>
      <c r="I176" s="1">
        <f t="shared" si="17"/>
        <v>0.91748158184733741</v>
      </c>
      <c r="J176" s="1">
        <f t="shared" si="14"/>
        <v>0.85254248199817007</v>
      </c>
      <c r="K176" s="6">
        <f t="shared" si="15"/>
        <v>0.92781852540361198</v>
      </c>
    </row>
    <row r="177" spans="1:11" x14ac:dyDescent="0.25">
      <c r="A177" s="5" t="s">
        <v>12</v>
      </c>
      <c r="B177" s="1">
        <v>175</v>
      </c>
      <c r="C177" s="1">
        <v>-45</v>
      </c>
      <c r="D177" s="1">
        <v>0</v>
      </c>
      <c r="E177" s="1">
        <f>23.45*SIN(RADIANS(360*(284+B177)/365))</f>
        <v>23.423729330469037</v>
      </c>
      <c r="F177" s="1">
        <f t="shared" si="12"/>
        <v>0.76090029090065425</v>
      </c>
      <c r="G177" s="1">
        <f t="shared" si="13"/>
        <v>0.98881822704943989</v>
      </c>
      <c r="H177" s="1">
        <f t="shared" si="16"/>
        <v>0.64883415817136503</v>
      </c>
      <c r="I177" s="1">
        <f t="shared" si="17"/>
        <v>0.91759006621687433</v>
      </c>
      <c r="J177" s="1">
        <f t="shared" si="14"/>
        <v>0.85271903024686713</v>
      </c>
      <c r="K177" s="6">
        <f t="shared" si="15"/>
        <v>0.92796637553384798</v>
      </c>
    </row>
    <row r="178" spans="1:11" x14ac:dyDescent="0.25">
      <c r="A178" s="5" t="s">
        <v>12</v>
      </c>
      <c r="B178" s="1">
        <v>176</v>
      </c>
      <c r="C178" s="1">
        <v>-45</v>
      </c>
      <c r="D178" s="1">
        <v>0</v>
      </c>
      <c r="E178" s="1">
        <f>23.45*SIN(RADIANS(360*(284+B178)/365))</f>
        <v>23.401157422293444</v>
      </c>
      <c r="F178" s="1">
        <f t="shared" si="12"/>
        <v>0.76080258370326626</v>
      </c>
      <c r="G178" s="1">
        <f t="shared" si="13"/>
        <v>0.98875940158329345</v>
      </c>
      <c r="H178" s="1">
        <f t="shared" si="16"/>
        <v>0.64894484623648474</v>
      </c>
      <c r="I178" s="1">
        <f t="shared" si="17"/>
        <v>0.91774660277975939</v>
      </c>
      <c r="J178" s="1">
        <f t="shared" si="14"/>
        <v>0.85297403050038922</v>
      </c>
      <c r="K178" s="6">
        <f t="shared" si="15"/>
        <v>0.92817990029746189</v>
      </c>
    </row>
    <row r="179" spans="1:11" x14ac:dyDescent="0.25">
      <c r="A179" s="5" t="s">
        <v>12</v>
      </c>
      <c r="B179" s="1">
        <v>177</v>
      </c>
      <c r="C179" s="1">
        <v>-45</v>
      </c>
      <c r="D179" s="1">
        <v>0</v>
      </c>
      <c r="E179" s="1">
        <f>23.45*SIN(RADIANS(360*(284+B179)/365))</f>
        <v>23.37165124613529</v>
      </c>
      <c r="F179" s="1">
        <f t="shared" si="12"/>
        <v>0.76067468202828659</v>
      </c>
      <c r="G179" s="1">
        <f t="shared" si="13"/>
        <v>0.98868227306138934</v>
      </c>
      <c r="H179" s="1">
        <f t="shared" si="16"/>
        <v>0.64908938666445681</v>
      </c>
      <c r="I179" s="1">
        <f t="shared" si="17"/>
        <v>0.91795101381330879</v>
      </c>
      <c r="J179" s="1">
        <f t="shared" si="14"/>
        <v>0.85330746769920718</v>
      </c>
      <c r="K179" s="6">
        <f t="shared" si="15"/>
        <v>0.92845905992724453</v>
      </c>
    </row>
    <row r="180" spans="1:11" x14ac:dyDescent="0.25">
      <c r="A180" s="5" t="s">
        <v>12</v>
      </c>
      <c r="B180" s="1">
        <v>178</v>
      </c>
      <c r="C180" s="1">
        <v>-45</v>
      </c>
      <c r="D180" s="1">
        <v>0</v>
      </c>
      <c r="E180" s="1">
        <f>23.45*SIN(RADIANS(360*(284+B180)/365))</f>
        <v>23.335219545311357</v>
      </c>
      <c r="F180" s="1">
        <f t="shared" si="12"/>
        <v>0.76051648167511143</v>
      </c>
      <c r="G180" s="1">
        <f t="shared" si="13"/>
        <v>0.98858667962689106</v>
      </c>
      <c r="H180" s="1">
        <f t="shared" si="16"/>
        <v>0.64926761532018185</v>
      </c>
      <c r="I180" s="1">
        <f t="shared" si="17"/>
        <v>0.91820306719543865</v>
      </c>
      <c r="J180" s="1">
        <f t="shared" si="14"/>
        <v>0.8537193222822822</v>
      </c>
      <c r="K180" s="6">
        <f t="shared" si="15"/>
        <v>0.9288038025577926</v>
      </c>
    </row>
    <row r="181" spans="1:11" x14ac:dyDescent="0.25">
      <c r="A181" s="5" t="s">
        <v>12</v>
      </c>
      <c r="B181" s="1">
        <v>179</v>
      </c>
      <c r="C181" s="1">
        <v>-45</v>
      </c>
      <c r="D181" s="1">
        <v>0</v>
      </c>
      <c r="E181" s="1">
        <f>23.45*SIN(RADIANS(360*(284+B181)/365))</f>
        <v>23.291873115320865</v>
      </c>
      <c r="F181" s="1">
        <f t="shared" si="12"/>
        <v>0.76032785437066419</v>
      </c>
      <c r="G181" s="1">
        <f t="shared" si="13"/>
        <v>0.98847242189487028</v>
      </c>
      <c r="H181" s="1">
        <f t="shared" si="16"/>
        <v>0.6494793297632584</v>
      </c>
      <c r="I181" s="1">
        <f t="shared" si="17"/>
        <v>0.91850247663218776</v>
      </c>
      <c r="J181" s="1">
        <f t="shared" si="14"/>
        <v>0.85420957029233535</v>
      </c>
      <c r="K181" s="6">
        <f t="shared" si="15"/>
        <v>0.92921406433519682</v>
      </c>
    </row>
    <row r="182" spans="1:11" x14ac:dyDescent="0.25">
      <c r="A182" s="5" t="s">
        <v>12</v>
      </c>
      <c r="B182" s="1">
        <v>180</v>
      </c>
      <c r="C182" s="1">
        <v>-45</v>
      </c>
      <c r="D182" s="1">
        <v>0</v>
      </c>
      <c r="E182" s="1">
        <f>23.45*SIN(RADIANS(360*(284+B182)/365))</f>
        <v>23.241624800646512</v>
      </c>
      <c r="F182" s="1">
        <f t="shared" si="12"/>
        <v>0.76010864804974931</v>
      </c>
      <c r="G182" s="1">
        <f t="shared" si="13"/>
        <v>0.98833926330244837</v>
      </c>
      <c r="H182" s="1">
        <f t="shared" si="16"/>
        <v>0.64972428944665428</v>
      </c>
      <c r="I182" s="1">
        <f t="shared" si="17"/>
        <v>0.91884890193868085</v>
      </c>
      <c r="J182" s="1">
        <f t="shared" si="14"/>
        <v>0.85477818350532653</v>
      </c>
      <c r="K182" s="6">
        <f t="shared" si="15"/>
        <v>0.92968976955183225</v>
      </c>
    </row>
    <row r="183" spans="1:11" x14ac:dyDescent="0.25">
      <c r="A183" s="5" t="s">
        <v>12</v>
      </c>
      <c r="B183" s="1">
        <v>181</v>
      </c>
      <c r="C183" s="1">
        <v>-45</v>
      </c>
      <c r="D183" s="1">
        <v>0</v>
      </c>
      <c r="E183" s="1">
        <f>23.45*SIN(RADIANS(360*(284+B183)/365))</f>
        <v>23.184489490948383</v>
      </c>
      <c r="F183" s="1">
        <f t="shared" si="12"/>
        <v>0.75985868718795446</v>
      </c>
      <c r="G183" s="1">
        <f t="shared" si="13"/>
        <v>0.98818693052474382</v>
      </c>
      <c r="H183" s="1">
        <f t="shared" si="16"/>
        <v>0.65000221595311991</v>
      </c>
      <c r="I183" s="1">
        <f t="shared" si="17"/>
        <v>0.91924194937346748</v>
      </c>
      <c r="J183" s="1">
        <f t="shared" si="14"/>
        <v>0.85542512958378392</v>
      </c>
      <c r="K183" s="6">
        <f t="shared" si="15"/>
        <v>0.93023083080580171</v>
      </c>
    </row>
    <row r="184" spans="1:11" x14ac:dyDescent="0.25">
      <c r="A184" s="5" t="s">
        <v>13</v>
      </c>
      <c r="B184" s="1">
        <v>182</v>
      </c>
      <c r="C184" s="1">
        <v>-45</v>
      </c>
      <c r="D184" s="1">
        <v>0</v>
      </c>
      <c r="E184" s="1">
        <f>23.45*SIN(RADIANS(360*(284+B184)/365))</f>
        <v>23.12048411665182</v>
      </c>
      <c r="F184" s="1">
        <f t="shared" si="12"/>
        <v>0.75957777318665132</v>
      </c>
      <c r="G184" s="1">
        <f t="shared" si="13"/>
        <v>0.98801511395615871</v>
      </c>
      <c r="H184" s="1">
        <f t="shared" si="16"/>
        <v>0.65031279326929048</v>
      </c>
      <c r="I184" s="1">
        <f t="shared" si="17"/>
        <v>0.9196811720261614</v>
      </c>
      <c r="J184" s="1">
        <f t="shared" si="14"/>
        <v>0.8561503722535716</v>
      </c>
      <c r="K184" s="6">
        <f t="shared" si="15"/>
        <v>0.93083714918451188</v>
      </c>
    </row>
    <row r="185" spans="1:11" x14ac:dyDescent="0.25">
      <c r="A185" s="5" t="s">
        <v>13</v>
      </c>
      <c r="B185" s="1">
        <v>183</v>
      </c>
      <c r="C185" s="1">
        <v>-45</v>
      </c>
      <c r="D185" s="1">
        <v>0</v>
      </c>
      <c r="E185" s="1">
        <f>23.45*SIN(RADIANS(360*(284+B185)/365))</f>
        <v>23.049627643930584</v>
      </c>
      <c r="F185" s="1">
        <f t="shared" si="12"/>
        <v>0.75926568480958223</v>
      </c>
      <c r="G185" s="1">
        <f t="shared" si="13"/>
        <v>0.98782346825646472</v>
      </c>
      <c r="H185" s="1">
        <f t="shared" si="16"/>
        <v>0.65065566809741071</v>
      </c>
      <c r="I185" s="1">
        <f t="shared" si="17"/>
        <v>0.92016607025828534</v>
      </c>
      <c r="J185" s="1">
        <f t="shared" si="14"/>
        <v>0.85695387150360935</v>
      </c>
      <c r="K185" s="6">
        <f t="shared" si="15"/>
        <v>0.93150861447177746</v>
      </c>
    </row>
    <row r="186" spans="1:11" x14ac:dyDescent="0.25">
      <c r="A186" s="5" t="s">
        <v>13</v>
      </c>
      <c r="B186" s="1">
        <v>184</v>
      </c>
      <c r="C186" s="1">
        <v>-45</v>
      </c>
      <c r="D186" s="1">
        <v>0</v>
      </c>
      <c r="E186" s="1">
        <f>23.45*SIN(RADIANS(360*(284+B186)/365))</f>
        <v>22.971941069086743</v>
      </c>
      <c r="F186" s="1">
        <f t="shared" si="12"/>
        <v>0.7589221786704401</v>
      </c>
      <c r="G186" s="1">
        <f t="shared" si="13"/>
        <v>0.98761161296107214</v>
      </c>
      <c r="H186" s="1">
        <f t="shared" si="16"/>
        <v>0.65103045020460337</v>
      </c>
      <c r="I186" s="1">
        <f t="shared" si="17"/>
        <v>0.92069609219721193</v>
      </c>
      <c r="J186" s="1">
        <f t="shared" si="14"/>
        <v>0.85783558380800939</v>
      </c>
      <c r="K186" s="6">
        <f t="shared" si="15"/>
        <v>0.93224510537777794</v>
      </c>
    </row>
    <row r="187" spans="1:11" x14ac:dyDescent="0.25">
      <c r="A187" s="5" t="s">
        <v>13</v>
      </c>
      <c r="B187" s="1">
        <v>185</v>
      </c>
      <c r="C187" s="1">
        <v>-45</v>
      </c>
      <c r="D187" s="1">
        <v>0</v>
      </c>
      <c r="E187" s="1">
        <f>23.45*SIN(RADIANS(360*(284+B187)/365))</f>
        <v>22.887447412329042</v>
      </c>
      <c r="F187" s="1">
        <f t="shared" si="12"/>
        <v>0.7585469897707855</v>
      </c>
      <c r="G187" s="1">
        <f t="shared" si="13"/>
        <v>0.98737913315479187</v>
      </c>
      <c r="H187" s="1">
        <f t="shared" si="16"/>
        <v>0.65143671280958992</v>
      </c>
      <c r="I187" s="1">
        <f t="shared" si="17"/>
        <v>0.92127063428306888</v>
      </c>
      <c r="J187" s="1">
        <f t="shared" si="14"/>
        <v>0.8587954623700218</v>
      </c>
      <c r="K187" s="6">
        <f t="shared" si="15"/>
        <v>0.93304648979111138</v>
      </c>
    </row>
    <row r="188" spans="1:11" x14ac:dyDescent="0.25">
      <c r="A188" s="5" t="s">
        <v>13</v>
      </c>
      <c r="B188" s="1">
        <v>186</v>
      </c>
      <c r="C188" s="1">
        <v>-45</v>
      </c>
      <c r="D188" s="1">
        <v>0</v>
      </c>
      <c r="E188" s="1">
        <f>23.45*SIN(RADIANS(360*(284+B188)/365))</f>
        <v>22.796171710951487</v>
      </c>
      <c r="F188" s="1">
        <f t="shared" si="12"/>
        <v>0.75813983208756786</v>
      </c>
      <c r="G188" s="1">
        <f t="shared" si="13"/>
        <v>0.9871255802083192</v>
      </c>
      <c r="H188" s="1">
        <f t="shared" si="16"/>
        <v>0.65187399300675686</v>
      </c>
      <c r="I188" s="1">
        <f t="shared" si="17"/>
        <v>0.92188904186845966</v>
      </c>
      <c r="J188" s="1">
        <f t="shared" si="14"/>
        <v>0.85983345738713679</v>
      </c>
      <c r="K188" s="6">
        <f t="shared" si="15"/>
        <v>0.93391262505213135</v>
      </c>
    </row>
    <row r="189" spans="1:11" x14ac:dyDescent="0.25">
      <c r="A189" s="5" t="s">
        <v>13</v>
      </c>
      <c r="B189" s="1">
        <v>187</v>
      </c>
      <c r="C189" s="1">
        <v>-45</v>
      </c>
      <c r="D189" s="1">
        <v>0</v>
      </c>
      <c r="E189" s="1">
        <f>23.45*SIN(RADIANS(360*(284+B189)/365))</f>
        <v>22.698141011914306</v>
      </c>
      <c r="F189" s="1">
        <f t="shared" si="12"/>
        <v>0.7577003992094522</v>
      </c>
      <c r="G189" s="1">
        <f t="shared" si="13"/>
        <v>0.98685047257659853</v>
      </c>
      <c r="H189" s="1">
        <f t="shared" si="16"/>
        <v>0.65234179222744382</v>
      </c>
      <c r="I189" s="1">
        <f t="shared" si="17"/>
        <v>0.9225506098708226</v>
      </c>
      <c r="J189" s="1">
        <f t="shared" si="14"/>
        <v>0.86094951633662276</v>
      </c>
      <c r="K189" s="6">
        <f t="shared" si="15"/>
        <v>0.93484335824667197</v>
      </c>
    </row>
    <row r="190" spans="1:11" x14ac:dyDescent="0.25">
      <c r="A190" s="5" t="s">
        <v>13</v>
      </c>
      <c r="B190" s="1">
        <v>188</v>
      </c>
      <c r="C190" s="1">
        <v>-45</v>
      </c>
      <c r="D190" s="1">
        <v>0</v>
      </c>
      <c r="E190" s="1">
        <f>23.45*SIN(RADIANS(360*(284+B190)/365))</f>
        <v>22.593384363829294</v>
      </c>
      <c r="F190" s="1">
        <f t="shared" si="12"/>
        <v>0.75722836502107549</v>
      </c>
      <c r="G190" s="1">
        <f t="shared" si="13"/>
        <v>0.98655329665814362</v>
      </c>
      <c r="H190" s="1">
        <f t="shared" si="16"/>
        <v>0.6528395767383125</v>
      </c>
      <c r="I190" s="1">
        <f t="shared" si="17"/>
        <v>0.92325458347723244</v>
      </c>
      <c r="J190" s="1">
        <f t="shared" si="14"/>
        <v>0.86214358428073734</v>
      </c>
      <c r="K190" s="6">
        <f t="shared" si="15"/>
        <v>0.93583852651921628</v>
      </c>
    </row>
    <row r="191" spans="1:11" x14ac:dyDescent="0.25">
      <c r="A191" s="5" t="s">
        <v>13</v>
      </c>
      <c r="B191" s="1">
        <v>189</v>
      </c>
      <c r="C191" s="1">
        <v>-45</v>
      </c>
      <c r="D191" s="1">
        <v>0</v>
      </c>
      <c r="E191" s="1">
        <f>23.45*SIN(RADIANS(360*(284+B191)/365))</f>
        <v>22.481932808352099</v>
      </c>
      <c r="F191" s="1">
        <f t="shared" si="12"/>
        <v>0.7567233844342921</v>
      </c>
      <c r="G191" s="1">
        <f t="shared" si="13"/>
        <v>0.98623350771431595</v>
      </c>
      <c r="H191" s="1">
        <f t="shared" si="16"/>
        <v>0.65336677817663702</v>
      </c>
      <c r="I191" s="1">
        <f t="shared" si="17"/>
        <v>0.92400015890141352</v>
      </c>
      <c r="J191" s="1">
        <f t="shared" si="14"/>
        <v>0.86341560419079433</v>
      </c>
      <c r="K191" s="6">
        <f t="shared" si="15"/>
        <v>0.93689795740449566</v>
      </c>
    </row>
    <row r="192" spans="1:11" x14ac:dyDescent="0.25">
      <c r="A192" s="5" t="s">
        <v>13</v>
      </c>
      <c r="B192" s="1">
        <v>190</v>
      </c>
      <c r="C192" s="1">
        <v>-45</v>
      </c>
      <c r="D192" s="1">
        <v>0</v>
      </c>
      <c r="E192" s="1">
        <f>23.45*SIN(RADIANS(360*(284+B192)/365))</f>
        <v>22.363819370983947</v>
      </c>
      <c r="F192" s="1">
        <f t="shared" si="12"/>
        <v>0.7561850941653957</v>
      </c>
      <c r="G192" s="1">
        <f t="shared" si="13"/>
        <v>0.98589053084748435</v>
      </c>
      <c r="H192" s="1">
        <f t="shared" si="16"/>
        <v>0.65392279412233056</v>
      </c>
      <c r="I192" s="1">
        <f t="shared" si="17"/>
        <v>0.92478648419270904</v>
      </c>
      <c r="J192" s="1">
        <f t="shared" si="14"/>
        <v>0.86476551728921291</v>
      </c>
      <c r="K192" s="6">
        <f t="shared" si="15"/>
        <v>0.93802146917645157</v>
      </c>
    </row>
    <row r="193" spans="1:11" x14ac:dyDescent="0.25">
      <c r="A193" s="5" t="s">
        <v>13</v>
      </c>
      <c r="B193" s="1">
        <v>191</v>
      </c>
      <c r="C193" s="1">
        <v>-45</v>
      </c>
      <c r="D193" s="1">
        <v>0</v>
      </c>
      <c r="E193" s="1">
        <f>23.45*SIN(RADIANS(360*(284+B193)/365))</f>
        <v>22.239079051285426</v>
      </c>
      <c r="F193" s="1">
        <f t="shared" si="12"/>
        <v>0.75561311355723126</v>
      </c>
      <c r="G193" s="1">
        <f t="shared" si="13"/>
        <v>0.98552376203690817</v>
      </c>
      <c r="H193" s="1">
        <f t="shared" si="16"/>
        <v>0.65450698870650736</v>
      </c>
      <c r="I193" s="1">
        <f t="shared" si="17"/>
        <v>0.92561266009671683</v>
      </c>
      <c r="J193" s="1">
        <f t="shared" si="14"/>
        <v>0.86619326340864788</v>
      </c>
      <c r="K193" s="6">
        <f t="shared" si="15"/>
        <v>0.93920887121344965</v>
      </c>
    </row>
    <row r="194" spans="1:11" x14ac:dyDescent="0.25">
      <c r="A194" s="5" t="s">
        <v>13</v>
      </c>
      <c r="B194" s="1">
        <v>192</v>
      </c>
      <c r="C194" s="1">
        <v>-45</v>
      </c>
      <c r="D194" s="1">
        <v>0</v>
      </c>
      <c r="E194" s="1">
        <f>23.45*SIN(RADIANS(360*(284+B194)/365))</f>
        <v>22.10774881250536</v>
      </c>
      <c r="F194" s="1">
        <f t="shared" ref="F194:F257" si="18">SIN(RADIANS(E194))*SIN(RADIANS(32))+COS(RADIANS(E194))*COS(RADIANS(32))*COS(RADIANS(C194))</f>
        <v>0.75500704544504826</v>
      </c>
      <c r="G194" s="1">
        <f t="shared" ref="G194:G257" si="19">SIN(RADIANS(E194))*SIN(RADIANS(32))+COS(RADIANS(E194))*COS(RADIANS(32))*COS(RADIANS(D194))</f>
        <v>0.9851325692311127</v>
      </c>
      <c r="H194" s="1">
        <f t="shared" si="16"/>
        <v>0.65511869325634531</v>
      </c>
      <c r="I194" s="1">
        <f t="shared" si="17"/>
        <v>0.92647774096726299</v>
      </c>
      <c r="J194" s="1">
        <f t="shared" ref="J194:J257" si="20">H194/F194</f>
        <v>0.86769878136723544</v>
      </c>
      <c r="K194" s="6">
        <f t="shared" ref="K194:K257" si="21">I194/G194</f>
        <v>0.9404599643785716</v>
      </c>
    </row>
    <row r="195" spans="1:11" x14ac:dyDescent="0.25">
      <c r="A195" s="5" t="s">
        <v>13</v>
      </c>
      <c r="B195" s="1">
        <v>193</v>
      </c>
      <c r="C195" s="1">
        <v>-45</v>
      </c>
      <c r="D195" s="1">
        <v>0</v>
      </c>
      <c r="E195" s="1">
        <f>23.45*SIN(RADIANS(360*(284+B195)/365))</f>
        <v>21.969867570627866</v>
      </c>
      <c r="F195" s="1">
        <f t="shared" si="18"/>
        <v>0.75436647706486815</v>
      </c>
      <c r="G195" s="1">
        <f t="shared" si="19"/>
        <v>0.98471629349544343</v>
      </c>
      <c r="H195" s="1">
        <f t="shared" si="16"/>
        <v>0.65575720697599482</v>
      </c>
      <c r="I195" s="1">
        <f t="shared" si="17"/>
        <v>0.92738073572935265</v>
      </c>
      <c r="J195" s="1">
        <f t="shared" si="20"/>
        <v>0.86928200935896849</v>
      </c>
      <c r="K195" s="6">
        <f t="shared" si="21"/>
        <v>0.94177454141378425</v>
      </c>
    </row>
    <row r="196" spans="1:11" x14ac:dyDescent="0.25">
      <c r="A196" s="5" t="s">
        <v>13</v>
      </c>
      <c r="B196" s="1">
        <v>194</v>
      </c>
      <c r="C196" s="1">
        <v>-45</v>
      </c>
      <c r="D196" s="1">
        <v>0</v>
      </c>
      <c r="E196" s="1">
        <f>23.45*SIN(RADIANS(360*(284+B196)/365))</f>
        <v>21.825476182840621</v>
      </c>
      <c r="F196" s="1">
        <f t="shared" si="18"/>
        <v>0.75369098100308074</v>
      </c>
      <c r="G196" s="1">
        <f t="shared" si="19"/>
        <v>0.98427425021340642</v>
      </c>
      <c r="H196" s="1">
        <f t="shared" ref="H196:H259" si="22">COS(0)*COS(RADIANS(C196))*COS(RADIANS(E196))</f>
        <v>0.6564217976632466</v>
      </c>
      <c r="I196" s="1">
        <f t="shared" ref="I196:I259" si="23">COS(RADIANS(E196))*COS(RADIANS(D196))</f>
        <v>0.92832060889269086</v>
      </c>
      <c r="J196" s="1">
        <f t="shared" si="20"/>
        <v>0.87094288535816178</v>
      </c>
      <c r="K196" s="6">
        <f t="shared" si="21"/>
        <v>0.94315238734673401</v>
      </c>
    </row>
    <row r="197" spans="1:11" x14ac:dyDescent="0.25">
      <c r="A197" s="5" t="s">
        <v>13</v>
      </c>
      <c r="B197" s="1">
        <v>195</v>
      </c>
      <c r="C197" s="1">
        <v>-45</v>
      </c>
      <c r="D197" s="1">
        <v>0</v>
      </c>
      <c r="E197" s="1">
        <f>23.45*SIN(RADIANS(360*(284+B197)/365))</f>
        <v>21.674617435428043</v>
      </c>
      <c r="F197" s="1">
        <f t="shared" si="18"/>
        <v>0.75298011618590555</v>
      </c>
      <c r="G197" s="1">
        <f t="shared" si="19"/>
        <v>0.98380573034032615</v>
      </c>
      <c r="H197" s="1">
        <f t="shared" si="22"/>
        <v>0.65711170246163964</v>
      </c>
      <c r="I197" s="1">
        <f t="shared" si="23"/>
        <v>0.92929628161532463</v>
      </c>
      <c r="J197" s="1">
        <f t="shared" si="20"/>
        <v>0.8726813475369426</v>
      </c>
      <c r="K197" s="6">
        <f t="shared" si="21"/>
        <v>0.94459327990888486</v>
      </c>
    </row>
    <row r="198" spans="1:11" x14ac:dyDescent="0.25">
      <c r="A198" s="5" t="s">
        <v>13</v>
      </c>
      <c r="B198" s="1">
        <v>196</v>
      </c>
      <c r="C198" s="1">
        <v>-45</v>
      </c>
      <c r="D198" s="1">
        <v>0</v>
      </c>
      <c r="E198" s="1">
        <f>23.45*SIN(RADIANS(360*(284+B198)/365))</f>
        <v>21.517336031092778</v>
      </c>
      <c r="F198" s="1">
        <f t="shared" si="18"/>
        <v>0.75223342890729505</v>
      </c>
      <c r="G198" s="1">
        <f t="shared" si="19"/>
        <v>0.98331000170777028</v>
      </c>
      <c r="H198" s="1">
        <f t="shared" si="22"/>
        <v>0.6578261286476611</v>
      </c>
      <c r="I198" s="1">
        <f t="shared" si="23"/>
        <v>0.93030663281691073</v>
      </c>
      <c r="J198" s="1">
        <f t="shared" si="20"/>
        <v>0.87449733469466873</v>
      </c>
      <c r="K198" s="6">
        <f t="shared" si="21"/>
        <v>0.94609698996368841</v>
      </c>
    </row>
    <row r="199" spans="1:11" x14ac:dyDescent="0.25">
      <c r="A199" s="5" t="s">
        <v>13</v>
      </c>
      <c r="B199" s="1">
        <v>197</v>
      </c>
      <c r="C199" s="1">
        <v>-45</v>
      </c>
      <c r="D199" s="1">
        <v>0</v>
      </c>
      <c r="E199" s="1">
        <f>23.45*SIN(RADIANS(360*(284+B199)/365))</f>
        <v>21.353678575709374</v>
      </c>
      <c r="F199" s="1">
        <f t="shared" si="18"/>
        <v>0.75145045389378673</v>
      </c>
      <c r="G199" s="1">
        <f t="shared" si="19"/>
        <v>0.98278631037711439</v>
      </c>
      <c r="H199" s="1">
        <f t="shared" si="22"/>
        <v>0.65856425445264966</v>
      </c>
      <c r="I199" s="1">
        <f t="shared" si="23"/>
        <v>0.93135050034106304</v>
      </c>
      <c r="J199" s="1">
        <f t="shared" si="20"/>
        <v>0.87639078669813941</v>
      </c>
      <c r="K199" s="6">
        <f t="shared" si="21"/>
        <v>0.94766328194344263</v>
      </c>
    </row>
    <row r="200" spans="1:11" x14ac:dyDescent="0.25">
      <c r="A200" s="5" t="s">
        <v>13</v>
      </c>
      <c r="B200" s="1">
        <v>198</v>
      </c>
      <c r="C200" s="1">
        <v>-45</v>
      </c>
      <c r="D200" s="1">
        <v>0</v>
      </c>
      <c r="E200" s="1">
        <f>23.45*SIN(RADIANS(360*(284+B200)/365))</f>
        <v>21.183693564513842</v>
      </c>
      <c r="F200" s="1">
        <f t="shared" si="18"/>
        <v>0.75063071540474291</v>
      </c>
      <c r="G200" s="1">
        <f t="shared" si="19"/>
        <v>0.98223388204053663</v>
      </c>
      <c r="H200" s="1">
        <f t="shared" si="22"/>
        <v>0.65932522991898035</v>
      </c>
      <c r="I200" s="1">
        <f t="shared" si="23"/>
        <v>0.93242668216618108</v>
      </c>
      <c r="J200" s="1">
        <f t="shared" si="20"/>
        <v>0.87836164493144897</v>
      </c>
      <c r="K200" s="6">
        <f t="shared" si="21"/>
        <v>0.94929191429348392</v>
      </c>
    </row>
    <row r="201" spans="1:11" x14ac:dyDescent="0.25">
      <c r="A201" s="5" t="s">
        <v>13</v>
      </c>
      <c r="B201" s="1">
        <v>199</v>
      </c>
      <c r="C201" s="1">
        <v>-45</v>
      </c>
      <c r="D201" s="1">
        <v>0</v>
      </c>
      <c r="E201" s="1">
        <f>23.45*SIN(RADIANS(360*(284+B201)/365))</f>
        <v>21.007431367733606</v>
      </c>
      <c r="F201" s="1">
        <f t="shared" si="18"/>
        <v>0.74977372836636114</v>
      </c>
      <c r="G201" s="1">
        <f t="shared" si="19"/>
        <v>0.98165192346766206</v>
      </c>
      <c r="H201" s="1">
        <f t="shared" si="22"/>
        <v>0.66010817779006881</v>
      </c>
      <c r="I201" s="1">
        <f t="shared" si="23"/>
        <v>0.93353393766410553</v>
      </c>
      <c r="J201" s="1">
        <f t="shared" si="20"/>
        <v>0.88040985275429773</v>
      </c>
      <c r="K201" s="6">
        <f t="shared" si="21"/>
        <v>0.95098263992232512</v>
      </c>
    </row>
    <row r="202" spans="1:11" x14ac:dyDescent="0.25">
      <c r="A202" s="5" t="s">
        <v>13</v>
      </c>
      <c r="B202" s="1">
        <v>200</v>
      </c>
      <c r="C202" s="1">
        <v>-45</v>
      </c>
      <c r="D202" s="1">
        <v>0</v>
      </c>
      <c r="E202" s="1">
        <f>23.45*SIN(RADIANS(360*(284+B202)/365))</f>
        <v>20.824944215661617</v>
      </c>
      <c r="F202" s="1">
        <f t="shared" si="18"/>
        <v>0.74887899953776293</v>
      </c>
      <c r="G202" s="1">
        <f t="shared" si="19"/>
        <v>0.98103962399598887</v>
      </c>
      <c r="H202" s="1">
        <f t="shared" si="22"/>
        <v>0.66091219443368965</v>
      </c>
      <c r="I202" s="1">
        <f t="shared" si="23"/>
        <v>0.93467098890588785</v>
      </c>
      <c r="J202" s="1">
        <f t="shared" si="20"/>
        <v>0.88253535596755983</v>
      </c>
      <c r="K202" s="6">
        <f t="shared" si="21"/>
        <v>0.95273520665635147</v>
      </c>
    </row>
    <row r="203" spans="1:11" x14ac:dyDescent="0.25">
      <c r="A203" s="5" t="s">
        <v>13</v>
      </c>
      <c r="B203" s="1">
        <v>201</v>
      </c>
      <c r="C203" s="1">
        <v>-45</v>
      </c>
      <c r="D203" s="1">
        <v>0</v>
      </c>
      <c r="E203" s="1">
        <f>23.45*SIN(RADIANS(360*(284+B203)/365))</f>
        <v>20.636286183179415</v>
      </c>
      <c r="F203" s="1">
        <f t="shared" si="18"/>
        <v>0.74794602870741733</v>
      </c>
      <c r="G203" s="1">
        <f t="shared" si="19"/>
        <v>0.98039615706315908</v>
      </c>
      <c r="H203" s="1">
        <f t="shared" si="22"/>
        <v>0.66173635079806348</v>
      </c>
      <c r="I203" s="1">
        <f t="shared" si="23"/>
        <v>0.93583652201390144</v>
      </c>
      <c r="J203" s="1">
        <f t="shared" si="20"/>
        <v>0.88473810328488622</v>
      </c>
      <c r="K203" s="6">
        <f t="shared" si="21"/>
        <v>0.95454935769766891</v>
      </c>
    </row>
    <row r="204" spans="1:11" x14ac:dyDescent="0.25">
      <c r="A204" s="5" t="s">
        <v>13</v>
      </c>
      <c r="B204" s="1">
        <v>202</v>
      </c>
      <c r="C204" s="1">
        <v>-45</v>
      </c>
      <c r="D204" s="1">
        <v>0</v>
      </c>
      <c r="E204" s="1">
        <f>23.45*SIN(RADIANS(360*(284+B204)/365))</f>
        <v>20.44151317373359</v>
      </c>
      <c r="F204" s="1">
        <f t="shared" si="18"/>
        <v>0.74697430991808944</v>
      </c>
      <c r="G204" s="1">
        <f t="shared" si="19"/>
        <v>0.97972068177905669</v>
      </c>
      <c r="H204" s="1">
        <f t="shared" si="22"/>
        <v>0.66257969340011846</v>
      </c>
      <c r="I204" s="1">
        <f t="shared" si="23"/>
        <v>0.9370291885594545</v>
      </c>
      <c r="J204" s="1">
        <f t="shared" si="20"/>
        <v>0.88701804680909924</v>
      </c>
      <c r="K204" s="6">
        <f t="shared" si="21"/>
        <v>0.956424832083692</v>
      </c>
    </row>
    <row r="205" spans="1:11" x14ac:dyDescent="0.25">
      <c r="A205" s="5" t="s">
        <v>13</v>
      </c>
      <c r="B205" s="1">
        <v>203</v>
      </c>
      <c r="C205" s="1">
        <v>-45</v>
      </c>
      <c r="D205" s="1">
        <v>0</v>
      </c>
      <c r="E205" s="1">
        <f>23.45*SIN(RADIANS(360*(284+B205)/365))</f>
        <v>20.24068290277042</v>
      </c>
      <c r="F205" s="1">
        <f t="shared" si="18"/>
        <v>0.74596333271844617</v>
      </c>
      <c r="G205" s="1">
        <f t="shared" si="19"/>
        <v>0.97901234453564112</v>
      </c>
      <c r="H205" s="1">
        <f t="shared" si="22"/>
        <v>0.66344124534528814</v>
      </c>
      <c r="I205" s="1">
        <f t="shared" si="23"/>
        <v>0.93824760700500243</v>
      </c>
      <c r="J205" s="1">
        <f t="shared" si="20"/>
        <v>0.88937514251212546</v>
      </c>
      <c r="K205" s="6">
        <f t="shared" si="21"/>
        <v>0.95836136514706161</v>
      </c>
    </row>
    <row r="206" spans="1:11" x14ac:dyDescent="0.25">
      <c r="A206" s="5" t="s">
        <v>13</v>
      </c>
      <c r="B206" s="1">
        <v>204</v>
      </c>
      <c r="C206" s="1">
        <v>-45</v>
      </c>
      <c r="D206" s="1">
        <v>0</v>
      </c>
      <c r="E206" s="1">
        <f>23.45*SIN(RADIANS(360*(284+B206)/365))</f>
        <v>20.033854880633449</v>
      </c>
      <c r="F206" s="1">
        <f t="shared" si="18"/>
        <v>0.74491258343939515</v>
      </c>
      <c r="G206" s="1">
        <f t="shared" si="19"/>
        <v>0.97827028065234989</v>
      </c>
      <c r="H206" s="1">
        <f t="shared" si="22"/>
        <v>0.66432000737815811</v>
      </c>
      <c r="I206" s="1">
        <f t="shared" si="23"/>
        <v>0.93949036418998566</v>
      </c>
      <c r="J206" s="1">
        <f t="shared" si="20"/>
        <v>0.89180935071719869</v>
      </c>
      <c r="K206" s="6">
        <f t="shared" si="21"/>
        <v>0.96035868897447829</v>
      </c>
    </row>
    <row r="207" spans="1:11" x14ac:dyDescent="0.25">
      <c r="A207" s="5" t="s">
        <v>13</v>
      </c>
      <c r="B207" s="1">
        <v>205</v>
      </c>
      <c r="C207" s="1">
        <v>-45</v>
      </c>
      <c r="D207" s="1">
        <v>0</v>
      </c>
      <c r="E207" s="1">
        <f>23.45*SIN(RADIANS(360*(284+B207)/365))</f>
        <v>19.821090394929342</v>
      </c>
      <c r="F207" s="1">
        <f t="shared" si="18"/>
        <v>0.74382154649317822</v>
      </c>
      <c r="G207" s="1">
        <f t="shared" si="19"/>
        <v>0.97749361605483243</v>
      </c>
      <c r="H207" s="1">
        <f t="shared" si="22"/>
        <v>0.66521495896322136</v>
      </c>
      <c r="I207" s="1">
        <f t="shared" si="23"/>
        <v>0.94075601685924948</v>
      </c>
      <c r="J207" s="1">
        <f t="shared" si="20"/>
        <v>0.89432063658204641</v>
      </c>
      <c r="K207" s="6">
        <f t="shared" si="21"/>
        <v>0.96241653286304207</v>
      </c>
    </row>
    <row r="208" spans="1:11" x14ac:dyDescent="0.25">
      <c r="A208" s="5" t="s">
        <v>13</v>
      </c>
      <c r="B208" s="1">
        <v>206</v>
      </c>
      <c r="C208" s="1">
        <v>-45</v>
      </c>
      <c r="D208" s="1">
        <v>0</v>
      </c>
      <c r="E208" s="1">
        <f>23.45*SIN(RADIANS(360*(284+B208)/365))</f>
        <v>19.602452492367028</v>
      </c>
      <c r="F208" s="1">
        <f t="shared" si="18"/>
        <v>0.74268970569318749</v>
      </c>
      <c r="G208" s="1">
        <f t="shared" si="19"/>
        <v>0.97668146898470498</v>
      </c>
      <c r="H208" s="1">
        <f t="shared" si="22"/>
        <v>0.66612505939495359</v>
      </c>
      <c r="I208" s="1">
        <f t="shared" si="23"/>
        <v>0.94204309323292679</v>
      </c>
      <c r="J208" s="1">
        <f t="shared" si="20"/>
        <v>0.89690897058176877</v>
      </c>
      <c r="K208" s="6">
        <f t="shared" si="21"/>
        <v>0.96453462377269628</v>
      </c>
    </row>
    <row r="209" spans="1:11" x14ac:dyDescent="0.25">
      <c r="A209" s="5" t="s">
        <v>13</v>
      </c>
      <c r="B209" s="1">
        <v>207</v>
      </c>
      <c r="C209" s="1">
        <v>-45</v>
      </c>
      <c r="D209" s="1">
        <v>0</v>
      </c>
      <c r="E209" s="1">
        <f>23.45*SIN(RADIANS(360*(284+B209)/365))</f>
        <v>19.378005960075683</v>
      </c>
      <c r="F209" s="1">
        <f t="shared" si="18"/>
        <v>0.74151654559241864</v>
      </c>
      <c r="G209" s="1">
        <f t="shared" si="19"/>
        <v>0.97583295173794671</v>
      </c>
      <c r="H209" s="1">
        <f t="shared" si="22"/>
        <v>0.66704924893636297</v>
      </c>
      <c r="I209" s="1">
        <f t="shared" si="23"/>
        <v>0.94335009461659125</v>
      </c>
      <c r="J209" s="1">
        <f t="shared" si="20"/>
        <v>0.89957432899010825</v>
      </c>
      <c r="K209" s="6">
        <f t="shared" si="21"/>
        <v>0.96671268677338285</v>
      </c>
    </row>
    <row r="210" spans="1:11" x14ac:dyDescent="0.25">
      <c r="A210" s="5" t="s">
        <v>13</v>
      </c>
      <c r="B210" s="1">
        <v>208</v>
      </c>
      <c r="C210" s="1">
        <v>-45</v>
      </c>
      <c r="D210" s="1">
        <v>0</v>
      </c>
      <c r="E210" s="1">
        <f>23.45*SIN(RADIANS(360*(284+B210)/365))</f>
        <v>19.147817306406719</v>
      </c>
      <c r="F210" s="1">
        <f t="shared" si="18"/>
        <v>0.74030155283843257</v>
      </c>
      <c r="G210" s="1">
        <f t="shared" si="19"/>
        <v>0.97494717242949058</v>
      </c>
      <c r="H210" s="1">
        <f t="shared" si="22"/>
        <v>0.6679864499851198</v>
      </c>
      <c r="I210" s="1">
        <f t="shared" si="23"/>
        <v>0.94467549705041343</v>
      </c>
      <c r="J210" s="1">
        <f t="shared" si="20"/>
        <v>0.90231669435779882</v>
      </c>
      <c r="K210" s="6">
        <f t="shared" si="21"/>
        <v>0.96895044548553066</v>
      </c>
    </row>
    <row r="211" spans="1:11" x14ac:dyDescent="0.25">
      <c r="A211" s="5" t="s">
        <v>13</v>
      </c>
      <c r="B211" s="1">
        <v>209</v>
      </c>
      <c r="C211" s="1">
        <v>-45</v>
      </c>
      <c r="D211" s="1">
        <v>0</v>
      </c>
      <c r="E211" s="1">
        <f>23.45*SIN(RADIANS(360*(284+B211)/365))</f>
        <v>18.911954741226147</v>
      </c>
      <c r="F211" s="1">
        <f t="shared" si="18"/>
        <v>0.73904421754264926</v>
      </c>
      <c r="G211" s="1">
        <f t="shared" si="19"/>
        <v>0.97402323678149871</v>
      </c>
      <c r="H211" s="1">
        <f t="shared" si="22"/>
        <v>0.66893556826630729</v>
      </c>
      <c r="I211" s="1">
        <f t="shared" si="23"/>
        <v>0.94601775299596513</v>
      </c>
      <c r="J211" s="1">
        <f t="shared" si="20"/>
        <v>0.90513605598666891</v>
      </c>
      <c r="K211" s="6">
        <f t="shared" si="21"/>
        <v>0.97124762251250474</v>
      </c>
    </row>
    <row r="212" spans="1:11" x14ac:dyDescent="0.25">
      <c r="A212" s="5" t="s">
        <v>13</v>
      </c>
      <c r="B212" s="1">
        <v>210</v>
      </c>
      <c r="C212" s="1">
        <v>-45</v>
      </c>
      <c r="D212" s="1">
        <v>0</v>
      </c>
      <c r="E212" s="1">
        <f>23.45*SIN(RADIANS(360*(284+B212)/365))</f>
        <v>18.670488155702337</v>
      </c>
      <c r="F212" s="1">
        <f t="shared" si="18"/>
        <v>0.73774403466175165</v>
      </c>
      <c r="G212" s="1">
        <f t="shared" si="19"/>
        <v>0.97306024993274542</v>
      </c>
      <c r="H212" s="1">
        <f t="shared" si="22"/>
        <v>0.6698954940507893</v>
      </c>
      <c r="I212" s="1">
        <f t="shared" si="23"/>
        <v>0.94737529305925117</v>
      </c>
      <c r="J212" s="1">
        <f t="shared" si="20"/>
        <v>0.90803241039818072</v>
      </c>
      <c r="K212" s="6">
        <f t="shared" si="21"/>
        <v>0.97360393986367288</v>
      </c>
    </row>
    <row r="213" spans="1:11" x14ac:dyDescent="0.25">
      <c r="A213" s="5" t="s">
        <v>13</v>
      </c>
      <c r="B213" s="1">
        <v>211</v>
      </c>
      <c r="C213" s="1">
        <v>-45</v>
      </c>
      <c r="D213" s="1">
        <v>0</v>
      </c>
      <c r="E213" s="1">
        <f>23.45*SIN(RADIANS(360*(284+B213)/365))</f>
        <v>18.423489101595862</v>
      </c>
      <c r="F213" s="1">
        <f t="shared" si="18"/>
        <v>0.73640050538894231</v>
      </c>
      <c r="G213" s="1">
        <f t="shared" si="19"/>
        <v>0.9720573182664759</v>
      </c>
      <c r="H213" s="1">
        <f t="shared" si="22"/>
        <v>0.67086510339812111</v>
      </c>
      <c r="I213" s="1">
        <f t="shared" si="23"/>
        <v>0.94874652774845158</v>
      </c>
      <c r="J213" s="1">
        <f t="shared" si="20"/>
        <v>0.91100576179506076</v>
      </c>
      <c r="K213" s="6">
        <f t="shared" si="21"/>
        <v>0.97601911936675123</v>
      </c>
    </row>
    <row r="214" spans="1:11" x14ac:dyDescent="0.25">
      <c r="A214" s="5" t="s">
        <v>13</v>
      </c>
      <c r="B214" s="1">
        <v>212</v>
      </c>
      <c r="C214" s="1">
        <v>-45</v>
      </c>
      <c r="D214" s="1">
        <v>0</v>
      </c>
      <c r="E214" s="1">
        <f>23.45*SIN(RADIANS(360*(284+B214)/365))</f>
        <v>18.171030770057094</v>
      </c>
      <c r="F214" s="1">
        <f t="shared" si="18"/>
        <v>0.73501313855275885</v>
      </c>
      <c r="G214" s="1">
        <f t="shared" si="19"/>
        <v>0.97101355125404976</v>
      </c>
      <c r="H214" s="1">
        <f t="shared" si="22"/>
        <v>0.67184325942288359</v>
      </c>
      <c r="I214" s="1">
        <f t="shared" si="23"/>
        <v>0.95012984926478761</v>
      </c>
      <c r="J214" s="1">
        <f t="shared" si="20"/>
        <v>0.91405612251468482</v>
      </c>
      <c r="K214" s="6">
        <f t="shared" si="21"/>
        <v>0.97849288306811877</v>
      </c>
    </row>
    <row r="215" spans="1:11" x14ac:dyDescent="0.25">
      <c r="A215" s="5" t="s">
        <v>14</v>
      </c>
      <c r="B215" s="1">
        <v>213</v>
      </c>
      <c r="C215" s="1">
        <v>-45</v>
      </c>
      <c r="D215" s="1">
        <v>0</v>
      </c>
      <c r="E215" s="1">
        <f>23.45*SIN(RADIANS(360*(284+B215)/365))</f>
        <v>17.913187969938225</v>
      </c>
      <c r="F215" s="1">
        <f t="shared" si="18"/>
        <v>0.73358145202111613</v>
      </c>
      <c r="G215" s="1">
        <f t="shared" si="19"/>
        <v>0.96992806331162329</v>
      </c>
      <c r="H215" s="1">
        <f t="shared" si="22"/>
        <v>0.67282881358325319</v>
      </c>
      <c r="I215" s="1">
        <f t="shared" si="23"/>
        <v>0.95152363332483547</v>
      </c>
      <c r="J215" s="1">
        <f t="shared" si="20"/>
        <v>0.91718351347286498</v>
      </c>
      <c r="K215" s="6">
        <f t="shared" si="21"/>
        <v>0.98102495361980802</v>
      </c>
    </row>
    <row r="216" spans="1:11" x14ac:dyDescent="0.25">
      <c r="A216" s="5" t="s">
        <v>14</v>
      </c>
      <c r="B216" s="1">
        <v>214</v>
      </c>
      <c r="C216" s="1">
        <v>-45</v>
      </c>
      <c r="D216" s="1">
        <v>0</v>
      </c>
      <c r="E216" s="1">
        <f>23.45*SIN(RADIANS(360*(284+B216)/365))</f>
        <v>17.650037105625604</v>
      </c>
      <c r="F216" s="1">
        <f t="shared" si="18"/>
        <v>0.73210497410821762</v>
      </c>
      <c r="G216" s="1">
        <f t="shared" si="19"/>
        <v>0.96879997566707698</v>
      </c>
      <c r="H216" s="1">
        <f t="shared" si="22"/>
        <v>0.67382060699056889</v>
      </c>
      <c r="I216" s="1">
        <f t="shared" si="23"/>
        <v>0.95292624101253354</v>
      </c>
      <c r="J216" s="1">
        <f t="shared" si="20"/>
        <v>0.92038796459668182</v>
      </c>
      <c r="K216" s="6">
        <f t="shared" si="21"/>
        <v>0.98361505465190224</v>
      </c>
    </row>
    <row r="217" spans="1:11" x14ac:dyDescent="0.25">
      <c r="A217" s="5" t="s">
        <v>14</v>
      </c>
      <c r="B217" s="1">
        <v>215</v>
      </c>
      <c r="C217" s="1">
        <v>-45</v>
      </c>
      <c r="D217" s="1">
        <v>0</v>
      </c>
      <c r="E217" s="1">
        <f>23.45*SIN(RADIANS(360*(284+B217)/365))</f>
        <v>17.381656154399586</v>
      </c>
      <c r="F217" s="1">
        <f t="shared" si="18"/>
        <v>0.73058324498195548</v>
      </c>
      <c r="G217" s="1">
        <f t="shared" si="19"/>
        <v>0.9676284182343482</v>
      </c>
      <c r="H217" s="1">
        <f t="shared" si="22"/>
        <v>0.67481747173859319</v>
      </c>
      <c r="I217" s="1">
        <f t="shared" si="23"/>
        <v>0.95433602065904122</v>
      </c>
      <c r="J217" s="1">
        <f t="shared" si="20"/>
        <v>0.92366951524498808</v>
      </c>
      <c r="K217" s="6">
        <f t="shared" si="21"/>
        <v>0.98626291112908626</v>
      </c>
    </row>
    <row r="218" spans="1:11" x14ac:dyDescent="0.25">
      <c r="A218" s="5" t="s">
        <v>14</v>
      </c>
      <c r="B218" s="1">
        <v>216</v>
      </c>
      <c r="C218" s="1">
        <v>-45</v>
      </c>
      <c r="D218" s="1">
        <v>0</v>
      </c>
      <c r="E218" s="1">
        <f>23.45*SIN(RADIANS(360*(284+B218)/365))</f>
        <v>17.108124643328129</v>
      </c>
      <c r="F218" s="1">
        <f t="shared" si="18"/>
        <v>0.72901581806938731</v>
      </c>
      <c r="G218" s="1">
        <f t="shared" si="19"/>
        <v>0.96641253149228401</v>
      </c>
      <c r="H218" s="1">
        <f t="shared" si="22"/>
        <v>0.67581823225111126</v>
      </c>
      <c r="I218" s="1">
        <f t="shared" si="23"/>
        <v>0.95575130974853173</v>
      </c>
      <c r="J218" s="1">
        <f t="shared" si="20"/>
        <v>0.92702821461521057</v>
      </c>
      <c r="K218" s="6">
        <f t="shared" si="21"/>
        <v>0.98896824969012997</v>
      </c>
    </row>
    <row r="219" spans="1:11" x14ac:dyDescent="0.25">
      <c r="A219" s="5" t="s">
        <v>14</v>
      </c>
      <c r="B219" s="1">
        <v>217</v>
      </c>
      <c r="C219" s="1">
        <v>-45</v>
      </c>
      <c r="D219" s="1">
        <v>0</v>
      </c>
      <c r="E219" s="1">
        <f>23.45*SIN(RADIANS(360*(284+B219)/365))</f>
        <v>16.829523625701313</v>
      </c>
      <c r="F219" s="1">
        <f t="shared" si="18"/>
        <v>0.72740226145787168</v>
      </c>
      <c r="G219" s="1">
        <f t="shared" si="19"/>
        <v>0.9651514683650948</v>
      </c>
      <c r="H219" s="1">
        <f t="shared" si="22"/>
        <v>0.67682170664644992</v>
      </c>
      <c r="I219" s="1">
        <f t="shared" si="23"/>
        <v>0.95717043684791381</v>
      </c>
      <c r="J219" s="1">
        <f t="shared" si="20"/>
        <v>0.9304641221350517</v>
      </c>
      <c r="K219" s="6">
        <f t="shared" si="21"/>
        <v>0.99173079896909822</v>
      </c>
    </row>
    <row r="220" spans="1:11" x14ac:dyDescent="0.25">
      <c r="A220" s="5" t="s">
        <v>14</v>
      </c>
      <c r="B220" s="1">
        <v>218</v>
      </c>
      <c r="C220" s="1">
        <v>-45</v>
      </c>
      <c r="D220" s="1">
        <v>0</v>
      </c>
      <c r="E220" s="1">
        <f>23.45*SIN(RADIANS(360*(284+B220)/365))</f>
        <v>16.545935657013306</v>
      </c>
      <c r="F220" s="1">
        <f t="shared" si="18"/>
        <v>0.72574215928941888</v>
      </c>
      <c r="G220" s="1">
        <f t="shared" si="19"/>
        <v>0.96384439610145123</v>
      </c>
      <c r="H220" s="1">
        <f t="shared" si="22"/>
        <v>0.67782670811744772</v>
      </c>
      <c r="I220" s="1">
        <f t="shared" si="23"/>
        <v>0.95859172355840372</v>
      </c>
      <c r="J220" s="1">
        <f t="shared" si="20"/>
        <v>0.93397730783769595</v>
      </c>
      <c r="K220" s="6">
        <f t="shared" si="21"/>
        <v>0.99455028989711047</v>
      </c>
    </row>
    <row r="221" spans="1:11" x14ac:dyDescent="0.25">
      <c r="A221" s="5" t="s">
        <v>14</v>
      </c>
      <c r="B221" s="1">
        <v>219</v>
      </c>
      <c r="C221" s="1">
        <v>-45</v>
      </c>
      <c r="D221" s="1">
        <v>0</v>
      </c>
      <c r="E221" s="1">
        <f>23.45*SIN(RADIANS(360*(284+B221)/365))</f>
        <v>16.257444770499617</v>
      </c>
      <c r="F221" s="1">
        <f t="shared" si="18"/>
        <v>0.72403511314581581</v>
      </c>
      <c r="G221" s="1">
        <f t="shared" si="19"/>
        <v>0.96249049814924525</v>
      </c>
      <c r="H221" s="1">
        <f t="shared" si="22"/>
        <v>0.67883204632534244</v>
      </c>
      <c r="I221" s="1">
        <f t="shared" si="23"/>
        <v>0.96001348648678042</v>
      </c>
      <c r="J221" s="1">
        <f t="shared" si="20"/>
        <v>0.93756785271908527</v>
      </c>
      <c r="K221" s="6">
        <f t="shared" si="21"/>
        <v>0.99742645598348467</v>
      </c>
    </row>
    <row r="222" spans="1:11" x14ac:dyDescent="0.25">
      <c r="A222" s="5" t="s">
        <v>14</v>
      </c>
      <c r="B222" s="1">
        <v>220</v>
      </c>
      <c r="C222" s="1">
        <v>-45</v>
      </c>
      <c r="D222" s="1">
        <v>0</v>
      </c>
      <c r="E222" s="1">
        <f>23.45*SIN(RADIANS(360*(284+B222)/365))</f>
        <v>15.964136452236033</v>
      </c>
      <c r="F222" s="1">
        <f t="shared" si="18"/>
        <v>0.72228074342206705</v>
      </c>
      <c r="G222" s="1">
        <f t="shared" si="19"/>
        <v>0.9610889760229997</v>
      </c>
      <c r="H222" s="1">
        <f t="shared" si="22"/>
        <v>0.67983652880599876</v>
      </c>
      <c r="I222" s="1">
        <f t="shared" si="23"/>
        <v>0.96143403923409065</v>
      </c>
      <c r="J222" s="1">
        <f t="shared" si="20"/>
        <v>0.94123584907584079</v>
      </c>
      <c r="K222" s="6">
        <f t="shared" si="21"/>
        <v>1.0003590335751418</v>
      </c>
    </row>
    <row r="223" spans="1:11" x14ac:dyDescent="0.25">
      <c r="A223" s="5" t="s">
        <v>14</v>
      </c>
      <c r="B223" s="1">
        <v>221</v>
      </c>
      <c r="C223" s="1">
        <v>-45</v>
      </c>
      <c r="D223" s="1">
        <v>0</v>
      </c>
      <c r="E223" s="1">
        <f>23.45*SIN(RADIANS(360*(284+B223)/365))</f>
        <v>15.66609761580737</v>
      </c>
      <c r="F223" s="1">
        <f t="shared" si="18"/>
        <v>0.7204786906857078</v>
      </c>
      <c r="G223" s="1">
        <f t="shared" si="19"/>
        <v>0.95963905116090986</v>
      </c>
      <c r="H223" s="1">
        <f t="shared" si="22"/>
        <v>0.68083896238683439</v>
      </c>
      <c r="I223" s="1">
        <f t="shared" si="23"/>
        <v>0.96285169439948659</v>
      </c>
      <c r="J223" s="1">
        <f t="shared" si="20"/>
        <v>0.94498140082235227</v>
      </c>
      <c r="K223" s="6">
        <f t="shared" si="21"/>
        <v>1.0033477620931435</v>
      </c>
    </row>
    <row r="224" spans="1:11" x14ac:dyDescent="0.25">
      <c r="A224" s="5" t="s">
        <v>14</v>
      </c>
      <c r="B224" s="1">
        <v>222</v>
      </c>
      <c r="C224" s="1">
        <v>-45</v>
      </c>
      <c r="D224" s="1">
        <v>0</v>
      </c>
      <c r="E224" s="1">
        <f>23.45*SIN(RADIANS(360*(284+B224)/365))</f>
        <v>15.363416576553035</v>
      </c>
      <c r="F224" s="1">
        <f t="shared" si="18"/>
        <v>0.71862861701953351</v>
      </c>
      <c r="G224" s="1">
        <f t="shared" si="19"/>
        <v>0.9581399667684678</v>
      </c>
      <c r="H224" s="1">
        <f t="shared" si="22"/>
        <v>0.68183815461276165</v>
      </c>
      <c r="I224" s="1">
        <f t="shared" si="23"/>
        <v>0.96426476559681074</v>
      </c>
      <c r="J224" s="1">
        <f t="shared" si="20"/>
        <v>0.94880462378556818</v>
      </c>
      <c r="K224" s="6">
        <f t="shared" si="21"/>
        <v>1.0063923842452791</v>
      </c>
    </row>
    <row r="225" spans="1:11" x14ac:dyDescent="0.25">
      <c r="A225" s="5" t="s">
        <v>14</v>
      </c>
      <c r="B225" s="1">
        <v>223</v>
      </c>
      <c r="C225" s="1">
        <v>-45</v>
      </c>
      <c r="D225" s="1">
        <v>0</v>
      </c>
      <c r="E225" s="1">
        <f>23.45*SIN(RADIANS(360*(284+B225)/365))</f>
        <v>15.056183025397416</v>
      </c>
      <c r="F225" s="1">
        <f t="shared" si="18"/>
        <v>0.71673020734531601</v>
      </c>
      <c r="G225" s="1">
        <f t="shared" si="19"/>
        <v>0.95659098964562872</v>
      </c>
      <c r="H225" s="1">
        <f t="shared" si="22"/>
        <v>0.6828329151794037</v>
      </c>
      <c r="I225" s="1">
        <f t="shared" si="23"/>
        <v>0.96567156948146982</v>
      </c>
      <c r="J225" s="1">
        <f t="shared" si="20"/>
        <v>0.95270564597596097</v>
      </c>
      <c r="K225" s="6">
        <f t="shared" si="21"/>
        <v>1.0094926462136184</v>
      </c>
    </row>
    <row r="226" spans="1:11" x14ac:dyDescent="0.25">
      <c r="A226" s="5" t="s">
        <v>14</v>
      </c>
      <c r="B226" s="1">
        <v>224</v>
      </c>
      <c r="C226" s="1">
        <v>-45</v>
      </c>
      <c r="D226" s="1">
        <v>0</v>
      </c>
      <c r="E226" s="1">
        <f>23.45*SIN(RADIANS(360*(284+B226)/365))</f>
        <v>14.744488002272329</v>
      </c>
      <c r="F226" s="1">
        <f t="shared" si="18"/>
        <v>0.71478317072607622</v>
      </c>
      <c r="G226" s="1">
        <f t="shared" si="19"/>
        <v>0.95499141199446314</v>
      </c>
      <c r="H226" s="1">
        <f t="shared" si="22"/>
        <v>0.68382205737180379</v>
      </c>
      <c r="I226" s="1">
        <f t="shared" si="23"/>
        <v>0.96707042778507757</v>
      </c>
      <c r="J226" s="1">
        <f t="shared" si="20"/>
        <v>0.95668460783313891</v>
      </c>
      <c r="K226" s="6">
        <f t="shared" si="21"/>
        <v>1.0126482978159854</v>
      </c>
    </row>
    <row r="227" spans="1:11" x14ac:dyDescent="0.25">
      <c r="A227" s="5" t="s">
        <v>14</v>
      </c>
      <c r="B227" s="1">
        <v>225</v>
      </c>
      <c r="C227" s="1">
        <v>-45</v>
      </c>
      <c r="D227" s="1">
        <v>0</v>
      </c>
      <c r="E227" s="1">
        <f>23.45*SIN(RADIANS(360*(284+B227)/365))</f>
        <v>14.428423869140053</v>
      </c>
      <c r="F227" s="1">
        <f t="shared" si="18"/>
        <v>0.71278724164451768</v>
      </c>
      <c r="G227" s="1">
        <f t="shared" si="19"/>
        <v>0.95334055320425681</v>
      </c>
      <c r="H227" s="1">
        <f t="shared" si="22"/>
        <v>0.68480439950679606</v>
      </c>
      <c r="I227" s="1">
        <f t="shared" si="23"/>
        <v>0.96845966935527417</v>
      </c>
      <c r="J227" s="1">
        <f t="shared" si="20"/>
        <v>0.96074166244451764</v>
      </c>
      <c r="K227" s="6">
        <f t="shared" si="21"/>
        <v>1.0158590926402959</v>
      </c>
    </row>
    <row r="228" spans="1:11" x14ac:dyDescent="0.25">
      <c r="A228" s="5" t="s">
        <v>14</v>
      </c>
      <c r="B228" s="1">
        <v>226</v>
      </c>
      <c r="C228" s="1">
        <v>-45</v>
      </c>
      <c r="D228" s="1">
        <v>0</v>
      </c>
      <c r="E228" s="1">
        <f>23.45*SIN(RADIANS(360*(284+B228)/365))</f>
        <v>14.108084282624429</v>
      </c>
      <c r="F228" s="1">
        <f t="shared" si="18"/>
        <v>0.71074218125523492</v>
      </c>
      <c r="G228" s="1">
        <f t="shared" si="19"/>
        <v>0.95163776161101366</v>
      </c>
      <c r="H228" s="1">
        <f t="shared" si="22"/>
        <v>0.68577876637716684</v>
      </c>
      <c r="I228" s="1">
        <f t="shared" si="23"/>
        <v>0.96983763219807961</v>
      </c>
      <c r="J228" s="1">
        <f t="shared" si="20"/>
        <v>0.96487697573544817</v>
      </c>
      <c r="K228" s="6">
        <f t="shared" si="21"/>
        <v>1.0191247881507515</v>
      </c>
    </row>
    <row r="229" spans="1:11" x14ac:dyDescent="0.25">
      <c r="A229" s="5" t="s">
        <v>14</v>
      </c>
      <c r="B229" s="1">
        <v>227</v>
      </c>
      <c r="C229" s="1">
        <v>-45</v>
      </c>
      <c r="D229" s="1">
        <v>0</v>
      </c>
      <c r="E229" s="1">
        <f>23.45*SIN(RADIANS(360*(284+B229)/365))</f>
        <v>13.7835641662585</v>
      </c>
      <c r="F229" s="1">
        <f t="shared" si="18"/>
        <v>0.70864777860835537</v>
      </c>
      <c r="G229" s="1">
        <f t="shared" si="19"/>
        <v>0.94988241622835057</v>
      </c>
      <c r="H229" s="1">
        <f t="shared" si="22"/>
        <v>0.68674399069569625</v>
      </c>
      <c r="I229" s="1">
        <f t="shared" si="23"/>
        <v>0.97120266552007617</v>
      </c>
      <c r="J229" s="1">
        <f t="shared" si="20"/>
        <v>0.96909072662913887</v>
      </c>
      <c r="K229" s="6">
        <f t="shared" si="21"/>
        <v>1.0224451457648629</v>
      </c>
    </row>
    <row r="230" spans="1:11" x14ac:dyDescent="0.25">
      <c r="A230" s="5" t="s">
        <v>14</v>
      </c>
      <c r="B230" s="1">
        <v>228</v>
      </c>
      <c r="C230" s="1">
        <v>-45</v>
      </c>
      <c r="D230" s="1">
        <v>0</v>
      </c>
      <c r="E230" s="1">
        <f>23.45*SIN(RADIANS(360*(284+B230)/365))</f>
        <v>13.454959682356431</v>
      </c>
      <c r="F230" s="1">
        <f t="shared" si="18"/>
        <v>0.70650385184229381</v>
      </c>
      <c r="G230" s="1">
        <f t="shared" si="19"/>
        <v>0.94807392844677885</v>
      </c>
      <c r="H230" s="1">
        <f t="shared" si="22"/>
        <v>0.68769891453713194</v>
      </c>
      <c r="I230" s="1">
        <f t="shared" si="23"/>
        <v>0.972553131767668</v>
      </c>
      <c r="J230" s="1">
        <f t="shared" si="20"/>
        <v>0.97338310717468035</v>
      </c>
      <c r="K230" s="6">
        <f t="shared" si="21"/>
        <v>1.0258199309003182</v>
      </c>
    </row>
    <row r="231" spans="1:11" x14ac:dyDescent="0.25">
      <c r="A231" s="5" t="s">
        <v>14</v>
      </c>
      <c r="B231" s="1">
        <v>229</v>
      </c>
      <c r="C231" s="1">
        <v>-45</v>
      </c>
      <c r="D231" s="1">
        <v>0</v>
      </c>
      <c r="E231" s="1">
        <f>23.45*SIN(RADIANS(360*(284+B231)/365))</f>
        <v>13.122368203518635</v>
      </c>
      <c r="F231" s="1">
        <f t="shared" si="18"/>
        <v>0.70431024934335551</v>
      </c>
      <c r="G231" s="1">
        <f t="shared" si="19"/>
        <v>0.94621174369841132</v>
      </c>
      <c r="H231" s="1">
        <f t="shared" si="22"/>
        <v>0.68864239077611589</v>
      </c>
      <c r="I231" s="1">
        <f t="shared" si="23"/>
        <v>0.97388740866061574</v>
      </c>
      <c r="J231" s="1">
        <f t="shared" si="20"/>
        <v>0.97775432264141104</v>
      </c>
      <c r="K231" s="6">
        <f t="shared" si="21"/>
        <v>1.0292489129906905</v>
      </c>
    </row>
    <row r="232" spans="1:11" x14ac:dyDescent="0.25">
      <c r="A232" s="5" t="s">
        <v>14</v>
      </c>
      <c r="B232" s="1">
        <v>230</v>
      </c>
      <c r="C232" s="1">
        <v>-45</v>
      </c>
      <c r="D232" s="1">
        <v>0</v>
      </c>
      <c r="E232" s="1">
        <f>23.45*SIN(RADIANS(360*(284+B232)/365))</f>
        <v>12.78588828377827</v>
      </c>
      <c r="F232" s="1">
        <f t="shared" si="18"/>
        <v>0.70206685086995579</v>
      </c>
      <c r="G232" s="1">
        <f t="shared" si="19"/>
        <v>0.94429534308415941</v>
      </c>
      <c r="H232" s="1">
        <f t="shared" si="22"/>
        <v>0.68957328451905286</v>
      </c>
      <c r="I232" s="1">
        <f t="shared" si="23"/>
        <v>0.97520389121700557</v>
      </c>
      <c r="J232" s="1">
        <f t="shared" si="20"/>
        <v>0.98220459157782236</v>
      </c>
      <c r="K232" s="6">
        <f t="shared" si="21"/>
        <v>1.032731865469013</v>
      </c>
    </row>
    <row r="233" spans="1:11" x14ac:dyDescent="0.25">
      <c r="A233" s="5" t="s">
        <v>14</v>
      </c>
      <c r="B233" s="1">
        <v>231</v>
      </c>
      <c r="C233" s="1">
        <v>-45</v>
      </c>
      <c r="D233" s="1">
        <v>0</v>
      </c>
      <c r="E233" s="1">
        <f>23.45*SIN(RADIANS(360*(284+B233)/365))</f>
        <v>12.445619629397351</v>
      </c>
      <c r="F233" s="1">
        <f t="shared" si="18"/>
        <v>0.69977356863928042</v>
      </c>
      <c r="G233" s="1">
        <f t="shared" si="19"/>
        <v>0.94232424496052858</v>
      </c>
      <c r="H233" s="1">
        <f t="shared" si="22"/>
        <v>0.69049047452789003</v>
      </c>
      <c r="I233" s="1">
        <f t="shared" si="23"/>
        <v>0.97650099376677613</v>
      </c>
      <c r="J233" s="1">
        <f t="shared" si="20"/>
        <v>0.98673414583314212</v>
      </c>
      <c r="K233" s="6">
        <f t="shared" si="21"/>
        <v>1.036268565718246</v>
      </c>
    </row>
    <row r="234" spans="1:11" x14ac:dyDescent="0.25">
      <c r="A234" s="5" t="s">
        <v>14</v>
      </c>
      <c r="B234" s="1">
        <v>232</v>
      </c>
      <c r="C234" s="1">
        <v>-45</v>
      </c>
      <c r="D234" s="1">
        <v>0</v>
      </c>
      <c r="E234" s="1">
        <f>23.45*SIN(RADIANS(360*(284+B234)/365))</f>
        <v>12.101663069321772</v>
      </c>
      <c r="F234" s="1">
        <f t="shared" si="18"/>
        <v>0.69743034837427176</v>
      </c>
      <c r="G234" s="1">
        <f t="shared" si="19"/>
        <v>0.9402980064831743</v>
      </c>
      <c r="H234" s="1">
        <f t="shared" si="22"/>
        <v>0.69139285463374578</v>
      </c>
      <c r="I234" s="1">
        <f t="shared" si="23"/>
        <v>0.97777715195089299</v>
      </c>
      <c r="J234" s="1">
        <f t="shared" si="20"/>
        <v>0.99134323053965245</v>
      </c>
      <c r="K234" s="6">
        <f t="shared" si="21"/>
        <v>1.0398587949876605</v>
      </c>
    </row>
    <row r="235" spans="1:11" x14ac:dyDescent="0.25">
      <c r="A235" s="5" t="s">
        <v>14</v>
      </c>
      <c r="B235" s="1">
        <v>233</v>
      </c>
      <c r="C235" s="1">
        <v>-45</v>
      </c>
      <c r="D235" s="1">
        <v>0</v>
      </c>
      <c r="E235" s="1">
        <f>23.45*SIN(RADIANS(360*(284+B235)/365))</f>
        <v>11.754120525303437</v>
      </c>
      <c r="F235" s="1">
        <f t="shared" si="18"/>
        <v>0.69503717030888046</v>
      </c>
      <c r="G235" s="1">
        <f t="shared" si="19"/>
        <v>0.9382162251044307</v>
      </c>
      <c r="H235" s="1">
        <f t="shared" si="22"/>
        <v>0.69227933513831863</v>
      </c>
      <c r="I235" s="1">
        <f t="shared" si="23"/>
        <v>0.97903082470323932</v>
      </c>
      <c r="J235" s="1">
        <f t="shared" si="20"/>
        <v>0.99603210405374976</v>
      </c>
      <c r="K235" s="6">
        <f t="shared" si="21"/>
        <v>1.0435023382741708</v>
      </c>
    </row>
    <row r="236" spans="1:11" x14ac:dyDescent="0.25">
      <c r="A236" s="5" t="s">
        <v>14</v>
      </c>
      <c r="B236" s="1">
        <v>234</v>
      </c>
      <c r="C236" s="1">
        <v>-45</v>
      </c>
      <c r="D236" s="1">
        <v>0</v>
      </c>
      <c r="E236" s="1">
        <f>23.45*SIN(RADIANS(360*(284+B236)/365))</f>
        <v>11.403094981698795</v>
      </c>
      <c r="F236" s="1">
        <f t="shared" si="18"/>
        <v>0.69259405014959441</v>
      </c>
      <c r="G236" s="1">
        <f t="shared" si="19"/>
        <v>0.93607854002209034</v>
      </c>
      <c r="H236" s="1">
        <f t="shared" si="22"/>
        <v>0.69314884420098721</v>
      </c>
      <c r="I236" s="1">
        <f t="shared" si="23"/>
        <v>0.98026049621227151</v>
      </c>
      <c r="J236" s="1">
        <f t="shared" si="20"/>
        <v>1.0008010378536647</v>
      </c>
      <c r="K236" s="6">
        <f t="shared" si="21"/>
        <v>1.0471989841676517</v>
      </c>
    </row>
    <row r="237" spans="1:11" x14ac:dyDescent="0.25">
      <c r="A237" s="5" t="s">
        <v>14</v>
      </c>
      <c r="B237" s="1">
        <v>235</v>
      </c>
      <c r="C237" s="1">
        <v>-45</v>
      </c>
      <c r="D237" s="1">
        <v>0</v>
      </c>
      <c r="E237" s="1">
        <f>23.45*SIN(RADIANS(360*(284+B237)/365))</f>
        <v>11.048690454952093</v>
      </c>
      <c r="F237" s="1">
        <f t="shared" si="18"/>
        <v>0.69010103999132144</v>
      </c>
      <c r="G237" s="1">
        <f t="shared" si="19"/>
        <v>0.93388463357677565</v>
      </c>
      <c r="H237" s="1">
        <f t="shared" si="22"/>
        <v>0.69400032920950561</v>
      </c>
      <c r="I237" s="1">
        <f t="shared" si="23"/>
        <v>0.98146467785947555</v>
      </c>
      <c r="J237" s="1">
        <f t="shared" si="20"/>
        <v>1.0056503163916883</v>
      </c>
      <c r="K237" s="6">
        <f t="shared" si="21"/>
        <v>1.0509485246592702</v>
      </c>
    </row>
    <row r="238" spans="1:11" x14ac:dyDescent="0.25">
      <c r="A238" s="5" t="s">
        <v>14</v>
      </c>
      <c r="B238" s="1">
        <v>236</v>
      </c>
      <c r="C238" s="1">
        <v>-45</v>
      </c>
      <c r="D238" s="1">
        <v>0</v>
      </c>
      <c r="E238" s="1">
        <f>23.45*SIN(RADIANS(360*(284+B238)/365))</f>
        <v>10.691011962773354</v>
      </c>
      <c r="F238" s="1">
        <f t="shared" si="18"/>
        <v>0.68755822918579423</v>
      </c>
      <c r="G238" s="1">
        <f t="shared" si="19"/>
        <v>0.93163423259533129</v>
      </c>
      <c r="H238" s="1">
        <f t="shared" si="22"/>
        <v>0.69483275813219503</v>
      </c>
      <c r="I238" s="1">
        <f t="shared" si="23"/>
        <v>0.98264191013165458</v>
      </c>
      <c r="J238" s="1">
        <f t="shared" si="20"/>
        <v>1.0105802368986483</v>
      </c>
      <c r="K238" s="6">
        <f t="shared" si="21"/>
        <v>1.0547507549118573</v>
      </c>
    </row>
    <row r="239" spans="1:11" x14ac:dyDescent="0.25">
      <c r="A239" s="5" t="s">
        <v>14</v>
      </c>
      <c r="B239" s="1">
        <v>237</v>
      </c>
      <c r="C239" s="1">
        <v>-45</v>
      </c>
      <c r="D239" s="1">
        <v>0</v>
      </c>
      <c r="E239" s="1">
        <f>23.45*SIN(RADIANS(360*(284+B239)/365))</f>
        <v>10.330165493019113</v>
      </c>
      <c r="F239" s="1">
        <f t="shared" si="18"/>
        <v>0.6849657451607245</v>
      </c>
      <c r="G239" s="1">
        <f t="shared" si="19"/>
        <v>0.92932710967773169</v>
      </c>
      <c r="H239" s="1">
        <f t="shared" si="22"/>
        <v>0.69564512084953434</v>
      </c>
      <c r="I239" s="1">
        <f t="shared" si="23"/>
        <v>0.98379076450408209</v>
      </c>
      <c r="J239" s="1">
        <f t="shared" si="20"/>
        <v>1.0155911091383174</v>
      </c>
      <c r="K239" s="6">
        <f t="shared" si="21"/>
        <v>1.058605472991353</v>
      </c>
    </row>
    <row r="240" spans="1:11" x14ac:dyDescent="0.25">
      <c r="A240" s="5" t="s">
        <v>14</v>
      </c>
      <c r="B240" s="1">
        <v>238</v>
      </c>
      <c r="C240" s="1">
        <v>-45</v>
      </c>
      <c r="D240" s="1">
        <v>0</v>
      </c>
      <c r="E240" s="1">
        <f>23.45*SIN(RADIANS(360*(284+B240)/365))</f>
        <v>9.9662579722860212</v>
      </c>
      <c r="F240" s="1">
        <f t="shared" si="18"/>
        <v>0.68232375418804514</v>
      </c>
      <c r="G240" s="1">
        <f t="shared" si="19"/>
        <v>0.92696308442510023</v>
      </c>
      <c r="H240" s="1">
        <f t="shared" si="22"/>
        <v>0.69643643046305259</v>
      </c>
      <c r="I240" s="1">
        <f t="shared" si="23"/>
        <v>0.98490984529155579</v>
      </c>
      <c r="J240" s="1">
        <f t="shared" si="20"/>
        <v>1.0206832551093012</v>
      </c>
      <c r="K240" s="6">
        <f t="shared" si="21"/>
        <v>1.0625124795583354</v>
      </c>
    </row>
    <row r="241" spans="1:11" x14ac:dyDescent="0.25">
      <c r="A241" s="5" t="s">
        <v>14</v>
      </c>
      <c r="B241" s="1">
        <v>239</v>
      </c>
      <c r="C241" s="1">
        <v>-45</v>
      </c>
      <c r="D241" s="1">
        <v>0</v>
      </c>
      <c r="E241" s="1">
        <f>23.45*SIN(RADIANS(360*(284+B241)/365))</f>
        <v>9.5993972342263163</v>
      </c>
      <c r="F241" s="1">
        <f t="shared" si="18"/>
        <v>0.67963246209965145</v>
      </c>
      <c r="G241" s="1">
        <f t="shared" si="19"/>
        <v>0.92454202460652657</v>
      </c>
      <c r="H241" s="1">
        <f t="shared" si="22"/>
        <v>0.69720572457944441</v>
      </c>
      <c r="I241" s="1">
        <f t="shared" si="23"/>
        <v>0.98599779146441091</v>
      </c>
      <c r="J241" s="1">
        <f t="shared" si="20"/>
        <v>1.0258570086918777</v>
      </c>
      <c r="K241" s="6">
        <f t="shared" si="21"/>
        <v>1.0664715775186522</v>
      </c>
    </row>
    <row r="242" spans="1:11" x14ac:dyDescent="0.25">
      <c r="A242" s="5" t="s">
        <v>14</v>
      </c>
      <c r="B242" s="1">
        <v>240</v>
      </c>
      <c r="C242" s="1">
        <v>-45</v>
      </c>
      <c r="D242" s="1">
        <v>0</v>
      </c>
      <c r="E242" s="1">
        <f>23.45*SIN(RADIANS(360*(284+B242)/365))</f>
        <v>9.2296919875941494</v>
      </c>
      <c r="F242" s="1">
        <f t="shared" si="18"/>
        <v>0.67689211494915258</v>
      </c>
      <c r="G242" s="1">
        <f t="shared" si="19"/>
        <v>0.92206384726246249</v>
      </c>
      <c r="H242" s="1">
        <f t="shared" si="22"/>
        <v>0.69795206656783881</v>
      </c>
      <c r="I242" s="1">
        <f t="shared" si="23"/>
        <v>0.98705327842656687</v>
      </c>
      <c r="J242" s="1">
        <f t="shared" si="20"/>
        <v>1.0311127152371515</v>
      </c>
      <c r="K242" s="6">
        <f t="shared" si="21"/>
        <v>1.0704825716321631</v>
      </c>
    </row>
    <row r="243" spans="1:11" x14ac:dyDescent="0.25">
      <c r="A243" s="5" t="s">
        <v>14</v>
      </c>
      <c r="B243" s="1">
        <v>241</v>
      </c>
      <c r="C243" s="1">
        <v>-45</v>
      </c>
      <c r="D243" s="1">
        <v>0</v>
      </c>
      <c r="E243" s="1">
        <f>23.45*SIN(RADIANS(360*(284+B243)/365))</f>
        <v>8.8572517840329912</v>
      </c>
      <c r="F243" s="1">
        <f t="shared" si="18"/>
        <v>0.67410299961825249</v>
      </c>
      <c r="G243" s="1">
        <f t="shared" si="19"/>
        <v>0.91952851974259797</v>
      </c>
      <c r="H243" s="1">
        <f t="shared" si="22"/>
        <v>0.69867454678817553</v>
      </c>
      <c r="I243" s="1">
        <f t="shared" si="23"/>
        <v>0.98807501975271328</v>
      </c>
      <c r="J243" s="1">
        <f t="shared" si="20"/>
        <v>1.0364507310957496</v>
      </c>
      <c r="K243" s="6">
        <f t="shared" si="21"/>
        <v>1.0745452680785839</v>
      </c>
    </row>
    <row r="244" spans="1:11" x14ac:dyDescent="0.25">
      <c r="A244" s="5" t="s">
        <v>14</v>
      </c>
      <c r="B244" s="1">
        <v>242</v>
      </c>
      <c r="C244" s="1">
        <v>-45</v>
      </c>
      <c r="D244" s="1">
        <v>0</v>
      </c>
      <c r="E244" s="1">
        <f>23.45*SIN(RADIANS(360*(284+B244)/365))</f>
        <v>8.482186985613037</v>
      </c>
      <c r="F244" s="1">
        <f t="shared" si="18"/>
        <v>0.67126544436646984</v>
      </c>
      <c r="G244" s="1">
        <f t="shared" si="19"/>
        <v>0.9169360606762178</v>
      </c>
      <c r="H244" s="1">
        <f t="shared" si="22"/>
        <v>0.69937228378866667</v>
      </c>
      <c r="I244" s="1">
        <f t="shared" si="23"/>
        <v>0.98906176888177744</v>
      </c>
      <c r="J244" s="1">
        <f t="shared" si="20"/>
        <v>1.0418714230831942</v>
      </c>
      <c r="K244" s="6">
        <f t="shared" si="21"/>
        <v>1.0786594739794275</v>
      </c>
    </row>
    <row r="245" spans="1:11" x14ac:dyDescent="0.25">
      <c r="A245" s="5" t="s">
        <v>14</v>
      </c>
      <c r="B245" s="1">
        <v>243</v>
      </c>
      <c r="C245" s="1">
        <v>-45</v>
      </c>
      <c r="D245" s="1">
        <v>0</v>
      </c>
      <c r="E245" s="1">
        <f>23.45*SIN(RADIANS(360*(284+B245)/365))</f>
        <v>8.1046087321286961</v>
      </c>
      <c r="F245" s="1">
        <f t="shared" si="18"/>
        <v>0.66837981932302426</v>
      </c>
      <c r="G245" s="1">
        <f t="shared" si="19"/>
        <v>0.91428654087316474</v>
      </c>
      <c r="H245" s="1">
        <f t="shared" si="22"/>
        <v>0.70004442547035484</v>
      </c>
      <c r="I245" s="1">
        <f t="shared" si="23"/>
        <v>0.99001232076385715</v>
      </c>
      <c r="J245" s="1">
        <f t="shared" si="20"/>
        <v>1.04737516787895</v>
      </c>
      <c r="K245" s="6">
        <f t="shared" si="21"/>
        <v>1.0828249968750197</v>
      </c>
    </row>
    <row r="246" spans="1:11" x14ac:dyDescent="0.25">
      <c r="A246" s="5" t="s">
        <v>15</v>
      </c>
      <c r="B246" s="1">
        <v>244</v>
      </c>
      <c r="C246" s="1">
        <v>-45</v>
      </c>
      <c r="D246" s="1">
        <v>0</v>
      </c>
      <c r="E246" s="1">
        <f>23.45*SIN(RADIANS(360*(284+B246)/365))</f>
        <v>7.7246289081652444</v>
      </c>
      <c r="F246" s="1">
        <f t="shared" si="18"/>
        <v>0.66544653691981692</v>
      </c>
      <c r="G246" s="1">
        <f t="shared" si="19"/>
        <v>0.91158008415365377</v>
      </c>
      <c r="H246" s="1">
        <f t="shared" si="22"/>
        <v>0.70069015021681236</v>
      </c>
      <c r="I246" s="1">
        <f t="shared" si="23"/>
        <v>0.99092551345785718</v>
      </c>
      <c r="J246" s="1">
        <f t="shared" si="20"/>
        <v>1.052962351356022</v>
      </c>
      <c r="K246" s="6">
        <f t="shared" si="21"/>
        <v>1.0870416441555661</v>
      </c>
    </row>
    <row r="247" spans="1:11" x14ac:dyDescent="0.25">
      <c r="A247" s="5" t="s">
        <v>15</v>
      </c>
      <c r="B247" s="1">
        <v>245</v>
      </c>
      <c r="C247" s="1">
        <v>-45</v>
      </c>
      <c r="D247" s="1">
        <v>0</v>
      </c>
      <c r="E247" s="1">
        <f>23.45*SIN(RADIANS(360*(284+B247)/365))</f>
        <v>7.3423601099451563</v>
      </c>
      <c r="F247" s="1">
        <f t="shared" si="18"/>
        <v>0.66246605226456001</v>
      </c>
      <c r="G247" s="1">
        <f t="shared" si="19"/>
        <v>0.90881686810531681</v>
      </c>
      <c r="H247" s="1">
        <f t="shared" si="22"/>
        <v>0.7013086679870677</v>
      </c>
      <c r="I247" s="1">
        <f t="shared" si="23"/>
        <v>0.99180022967712111</v>
      </c>
      <c r="J247" s="1">
        <f t="shared" si="20"/>
        <v>1.058633367837837</v>
      </c>
      <c r="K247" s="6">
        <f t="shared" si="21"/>
        <v>1.0913092224452285</v>
      </c>
    </row>
    <row r="248" spans="1:11" x14ac:dyDescent="0.25">
      <c r="A248" s="5" t="s">
        <v>15</v>
      </c>
      <c r="B248" s="1">
        <v>246</v>
      </c>
      <c r="C248" s="1">
        <v>-45</v>
      </c>
      <c r="D248" s="1">
        <v>0</v>
      </c>
      <c r="E248" s="1">
        <f>23.45*SIN(RADIANS(360*(284+B248)/365))</f>
        <v>6.9579156119633438</v>
      </c>
      <c r="F248" s="1">
        <f t="shared" si="18"/>
        <v>0.65943886345321256</v>
      </c>
      <c r="G248" s="1">
        <f t="shared" si="19"/>
        <v>0.90599712476598138</v>
      </c>
      <c r="H248" s="1">
        <f t="shared" si="22"/>
        <v>0.70189922136989369</v>
      </c>
      <c r="I248" s="1">
        <f t="shared" si="23"/>
        <v>0.99263539828041891</v>
      </c>
      <c r="J248" s="1">
        <f t="shared" si="20"/>
        <v>1.064388619279024</v>
      </c>
      <c r="K248" s="6">
        <f t="shared" si="21"/>
        <v>1.0956275369381732</v>
      </c>
    </row>
    <row r="249" spans="1:11" x14ac:dyDescent="0.25">
      <c r="A249" s="5" t="s">
        <v>15</v>
      </c>
      <c r="B249" s="1">
        <v>247</v>
      </c>
      <c r="C249" s="1">
        <v>-45</v>
      </c>
      <c r="D249" s="1">
        <v>0</v>
      </c>
      <c r="E249" s="1">
        <f>23.45*SIN(RADIANS(360*(284+B249)/365))</f>
        <v>6.5714093334216273</v>
      </c>
      <c r="F249" s="1">
        <f t="shared" si="18"/>
        <v>0.65636551182101133</v>
      </c>
      <c r="G249" s="1">
        <f t="shared" si="19"/>
        <v>0.9031211412308332</v>
      </c>
      <c r="H249" s="1">
        <f t="shared" si="22"/>
        <v>0.70246108659763828</v>
      </c>
      <c r="I249" s="1">
        <f t="shared" si="23"/>
        <v>0.99342999570572121</v>
      </c>
      <c r="J249" s="1">
        <f t="shared" si="20"/>
        <v>1.0702285143665455</v>
      </c>
      <c r="K249" s="6">
        <f t="shared" si="21"/>
        <v>1.0999963906855388</v>
      </c>
    </row>
    <row r="250" spans="1:11" x14ac:dyDescent="0.25">
      <c r="A250" s="5" t="s">
        <v>15</v>
      </c>
      <c r="B250" s="1">
        <v>248</v>
      </c>
      <c r="C250" s="1">
        <v>-45</v>
      </c>
      <c r="D250" s="1">
        <v>0</v>
      </c>
      <c r="E250" s="1">
        <f>23.45*SIN(RADIANS(360*(284+B250)/365))</f>
        <v>6.1829558044717912</v>
      </c>
      <c r="F250" s="1">
        <f t="shared" si="18"/>
        <v>0.65324658213149411</v>
      </c>
      <c r="G250" s="1">
        <f t="shared" si="19"/>
        <v>0.90018926018274192</v>
      </c>
      <c r="H250" s="1">
        <f t="shared" si="22"/>
        <v>0.70299357451784072</v>
      </c>
      <c r="I250" s="1">
        <f t="shared" si="23"/>
        <v>0.99418304734427132</v>
      </c>
      <c r="J250" s="1">
        <f t="shared" si="20"/>
        <v>1.0761534675375199</v>
      </c>
      <c r="K250" s="6">
        <f t="shared" si="21"/>
        <v>1.1044155838322802</v>
      </c>
    </row>
    <row r="251" spans="1:11" x14ac:dyDescent="0.25">
      <c r="A251" s="5" t="s">
        <v>15</v>
      </c>
      <c r="B251" s="1">
        <v>249</v>
      </c>
      <c r="C251" s="1">
        <v>-45</v>
      </c>
      <c r="D251" s="1">
        <v>0</v>
      </c>
      <c r="E251" s="1">
        <f>23.45*SIN(RADIANS(360*(284+B251)/365))</f>
        <v>5.7926701322779737</v>
      </c>
      <c r="F251" s="1">
        <f t="shared" si="18"/>
        <v>0.65008270270305346</v>
      </c>
      <c r="G251" s="1">
        <f t="shared" si="19"/>
        <v>0.89720188034469073</v>
      </c>
      <c r="H251" s="1">
        <f t="shared" si="22"/>
        <v>0.70349603152093132</v>
      </c>
      <c r="I251" s="1">
        <f t="shared" si="23"/>
        <v>0.99489362885255139</v>
      </c>
      <c r="J251" s="1">
        <f t="shared" si="20"/>
        <v>1.0821638979098882</v>
      </c>
      <c r="K251" s="6">
        <f t="shared" si="21"/>
        <v>1.1088849128028233</v>
      </c>
    </row>
    <row r="252" spans="1:11" x14ac:dyDescent="0.25">
      <c r="A252" s="5" t="s">
        <v>15</v>
      </c>
      <c r="B252" s="1">
        <v>250</v>
      </c>
      <c r="C252" s="1">
        <v>-45</v>
      </c>
      <c r="D252" s="1">
        <v>0</v>
      </c>
      <c r="E252" s="1">
        <f>23.45*SIN(RADIANS(360*(284+B252)/365))</f>
        <v>5.4006679669078625</v>
      </c>
      <c r="F252" s="1">
        <f t="shared" si="18"/>
        <v>0.6468745454726641</v>
      </c>
      <c r="G252" s="1">
        <f t="shared" si="19"/>
        <v>0.89415945685337928</v>
      </c>
      <c r="H252" s="1">
        <f t="shared" si="22"/>
        <v>0.70396784042238192</v>
      </c>
      <c r="I252" s="1">
        <f t="shared" si="23"/>
        <v>0.99556086739983118</v>
      </c>
      <c r="J252" s="1">
        <f t="shared" si="20"/>
        <v>1.0882602281219775</v>
      </c>
      <c r="K252" s="6">
        <f t="shared" si="21"/>
        <v>1.1134041694344896</v>
      </c>
    </row>
    <row r="253" spans="1:11" x14ac:dyDescent="0.25">
      <c r="A253" s="5" t="s">
        <v>15</v>
      </c>
      <c r="B253" s="1">
        <v>251</v>
      </c>
      <c r="C253" s="1">
        <v>-45</v>
      </c>
      <c r="D253" s="1">
        <v>0</v>
      </c>
      <c r="E253" s="1">
        <f>23.45*SIN(RADIANS(360*(284+B253)/365))</f>
        <v>5.0070654670632351</v>
      </c>
      <c r="F253" s="1">
        <f t="shared" si="18"/>
        <v>0.6436228259965735</v>
      </c>
      <c r="G253" s="1">
        <f t="shared" si="19"/>
        <v>0.89106250155324085</v>
      </c>
      <c r="H253" s="1">
        <f t="shared" si="22"/>
        <v>0.70440842129774339</v>
      </c>
      <c r="I253" s="1">
        <f t="shared" si="23"/>
        <v>0.99618394284908951</v>
      </c>
      <c r="J253" s="1">
        <f t="shared" si="20"/>
        <v>1.0944428830768247</v>
      </c>
      <c r="K253" s="6">
        <f t="shared" si="21"/>
        <v>1.1179731400576367</v>
      </c>
    </row>
    <row r="254" spans="1:11" x14ac:dyDescent="0.25">
      <c r="A254" s="5" t="s">
        <v>15</v>
      </c>
      <c r="B254" s="1">
        <v>252</v>
      </c>
      <c r="C254" s="1">
        <v>-45</v>
      </c>
      <c r="D254" s="1">
        <v>0</v>
      </c>
      <c r="E254" s="1">
        <f>23.45*SIN(RADIANS(360*(284+B254)/365))</f>
        <v>4.6119792656593939</v>
      </c>
      <c r="F254" s="1">
        <f t="shared" si="18"/>
        <v>0.64032830338785196</v>
      </c>
      <c r="G254" s="1">
        <f t="shared" si="19"/>
        <v>0.88791158321024499</v>
      </c>
      <c r="H254" s="1">
        <f t="shared" si="22"/>
        <v>0.70481723226907977</v>
      </c>
      <c r="I254" s="1">
        <f t="shared" si="23"/>
        <v>0.99676208886920037</v>
      </c>
      <c r="J254" s="1">
        <f t="shared" si="20"/>
        <v>1.10071228858701</v>
      </c>
      <c r="K254" s="6">
        <f t="shared" si="21"/>
        <v>1.1225916045214843</v>
      </c>
    </row>
    <row r="255" spans="1:11" x14ac:dyDescent="0.25">
      <c r="A255" s="5" t="s">
        <v>15</v>
      </c>
      <c r="B255" s="1">
        <v>253</v>
      </c>
      <c r="C255" s="1">
        <v>-45</v>
      </c>
      <c r="D255" s="1">
        <v>0</v>
      </c>
      <c r="E255" s="1">
        <f>23.45*SIN(RADIANS(360*(284+B255)/365))</f>
        <v>4.2155264352644748</v>
      </c>
      <c r="F255" s="1">
        <f t="shared" si="18"/>
        <v>0.63699178019084612</v>
      </c>
      <c r="G255" s="1">
        <f t="shared" si="19"/>
        <v>0.88470732764503657</v>
      </c>
      <c r="H255" s="1">
        <f t="shared" si="22"/>
        <v>0.70519377024138996</v>
      </c>
      <c r="I255" s="1">
        <f t="shared" si="23"/>
        <v>0.99729459397638986</v>
      </c>
      <c r="J255" s="1">
        <f t="shared" si="20"/>
        <v>1.1070688699155744</v>
      </c>
      <c r="K255" s="6">
        <f t="shared" si="21"/>
        <v>1.1272593351645954</v>
      </c>
    </row>
    <row r="256" spans="1:11" x14ac:dyDescent="0.25">
      <c r="A256" s="5" t="s">
        <v>15</v>
      </c>
      <c r="B256" s="1">
        <v>254</v>
      </c>
      <c r="C256" s="1">
        <v>-45</v>
      </c>
      <c r="D256" s="1">
        <v>0</v>
      </c>
      <c r="E256" s="1">
        <f>23.45*SIN(RADIANS(360*(284+B256)/365))</f>
        <v>3.8178244534081913</v>
      </c>
      <c r="F256" s="1">
        <f t="shared" si="18"/>
        <v>0.63361410219269365</v>
      </c>
      <c r="G256" s="1">
        <f t="shared" si="19"/>
        <v>0.88145041778510003</v>
      </c>
      <c r="H256" s="1">
        <f t="shared" si="22"/>
        <v>0.70553757158768726</v>
      </c>
      <c r="I256" s="1">
        <f t="shared" si="23"/>
        <v>0.99778080250308565</v>
      </c>
      <c r="J256" s="1">
        <f t="shared" si="20"/>
        <v>1.1135130502084696</v>
      </c>
      <c r="K256" s="6">
        <f t="shared" si="21"/>
        <v>1.1319760957290139</v>
      </c>
    </row>
    <row r="257" spans="1:11" x14ac:dyDescent="0.25">
      <c r="A257" s="5" t="s">
        <v>15</v>
      </c>
      <c r="B257" s="1">
        <v>255</v>
      </c>
      <c r="C257" s="1">
        <v>-45</v>
      </c>
      <c r="D257" s="1">
        <v>0</v>
      </c>
      <c r="E257" s="1">
        <f>23.45*SIN(RADIANS(360*(284+B257)/365))</f>
        <v>3.4189911677710461</v>
      </c>
      <c r="F257" s="1">
        <f t="shared" si="18"/>
        <v>0.63019615817219388</v>
      </c>
      <c r="G257" s="1">
        <f t="shared" si="19"/>
        <v>0.87814159363580968</v>
      </c>
      <c r="H257" s="1">
        <f t="shared" si="22"/>
        <v>0.70584821278149712</v>
      </c>
      <c r="I257" s="1">
        <f t="shared" si="23"/>
        <v>0.99822011549240341</v>
      </c>
      <c r="J257" s="1">
        <f t="shared" si="20"/>
        <v>1.1200452488138339</v>
      </c>
      <c r="K257" s="6">
        <f t="shared" si="21"/>
        <v>1.1367416402170716</v>
      </c>
    </row>
    <row r="258" spans="1:11" x14ac:dyDescent="0.25">
      <c r="A258" s="5" t="s">
        <v>15</v>
      </c>
      <c r="B258" s="1">
        <v>256</v>
      </c>
      <c r="C258" s="1">
        <v>-45</v>
      </c>
      <c r="D258" s="1">
        <v>0</v>
      </c>
      <c r="E258" s="1">
        <f>23.45*SIN(RADIANS(360*(284+B258)/365))</f>
        <v>3.0191447612630169</v>
      </c>
      <c r="F258" s="1">
        <f t="shared" ref="F258:F311" si="24">SIN(RADIANS(E258))*SIN(RADIANS(32))+COS(RADIANS(E258))*COS(RADIANS(32))*COS(RADIANS(C258))</f>
        <v>0.62673887958644225</v>
      </c>
      <c r="G258" s="1">
        <f t="shared" ref="G258:G311" si="25">SIN(RADIANS(E258))*SIN(RADIANS(32))+COS(RADIANS(E258))*COS(RADIANS(32))*COS(RADIANS(D258))</f>
        <v>0.8747816521703683</v>
      </c>
      <c r="H258" s="1">
        <f t="shared" si="22"/>
        <v>0.70612531097562115</v>
      </c>
      <c r="I258" s="1">
        <f t="shared" si="23"/>
        <v>0.99861199151664271</v>
      </c>
      <c r="J258" s="1">
        <f t="shared" ref="J258:J311" si="26">H258/F258</f>
        <v>1.1266658794832747</v>
      </c>
      <c r="K258" s="6">
        <f t="shared" ref="K258:K311" si="27">I258/G258</f>
        <v>1.141555711689936</v>
      </c>
    </row>
    <row r="259" spans="1:11" x14ac:dyDescent="0.25">
      <c r="A259" s="5" t="s">
        <v>15</v>
      </c>
      <c r="B259" s="1">
        <v>257</v>
      </c>
      <c r="C259" s="1">
        <v>-45</v>
      </c>
      <c r="D259" s="1">
        <v>0</v>
      </c>
      <c r="E259" s="1">
        <f>23.45*SIN(RADIANS(360*(284+B259)/365))</f>
        <v>2.618403717003746</v>
      </c>
      <c r="F259" s="1">
        <f t="shared" si="24"/>
        <v>0.62324324019578659</v>
      </c>
      <c r="G259" s="1">
        <f t="shared" si="25"/>
        <v>0.87137144713882053</v>
      </c>
      <c r="H259" s="1">
        <f t="shared" si="22"/>
        <v>0.7063685245261091</v>
      </c>
      <c r="I259" s="1">
        <f t="shared" si="23"/>
        <v>0.99895594741829563</v>
      </c>
      <c r="J259" s="1">
        <f t="shared" si="26"/>
        <v>1.1333753484501643</v>
      </c>
      <c r="K259" s="6">
        <f t="shared" si="27"/>
        <v>1.1464180410069706</v>
      </c>
    </row>
    <row r="260" spans="1:11" x14ac:dyDescent="0.25">
      <c r="A260" s="5" t="s">
        <v>15</v>
      </c>
      <c r="B260" s="1">
        <v>258</v>
      </c>
      <c r="C260" s="1">
        <v>-45</v>
      </c>
      <c r="D260" s="1">
        <v>0</v>
      </c>
      <c r="E260" s="1">
        <f>23.45*SIN(RADIANS(360*(284+B260)/365))</f>
        <v>2.2168867832133041</v>
      </c>
      <c r="F260" s="1">
        <f t="shared" si="24"/>
        <v>0.6197102556277635</v>
      </c>
      <c r="G260" s="1">
        <f t="shared" si="25"/>
        <v>0.86791188879646253</v>
      </c>
      <c r="H260" s="1">
        <f t="shared" ref="H260:H323" si="28">COS(0)*COS(RADIANS(C260))*COS(RADIANS(E260))</f>
        <v>0.7065775534604799</v>
      </c>
      <c r="I260" s="1">
        <f t="shared" ref="I260:I323" si="29">COS(RADIANS(E260))*COS(RADIANS(D260))</f>
        <v>0.99925155897221118</v>
      </c>
      <c r="J260" s="1">
        <f t="shared" si="26"/>
        <v>1.1401740523798825</v>
      </c>
      <c r="K260" s="6">
        <f t="shared" si="27"/>
        <v>1.1513283455050696</v>
      </c>
    </row>
    <row r="261" spans="1:11" x14ac:dyDescent="0.25">
      <c r="A261" s="5" t="s">
        <v>15</v>
      </c>
      <c r="B261" s="1">
        <v>259</v>
      </c>
      <c r="C261" s="1">
        <v>-45</v>
      </c>
      <c r="D261" s="1">
        <v>0</v>
      </c>
      <c r="E261" s="1">
        <f>23.45*SIN(RADIANS(360*(284+B261)/365))</f>
        <v>1.8147129380247029</v>
      </c>
      <c r="F261" s="1">
        <f t="shared" si="24"/>
        <v>0.61614098288081198</v>
      </c>
      <c r="G261" s="1">
        <f t="shared" si="25"/>
        <v>0.86440394355214234</v>
      </c>
      <c r="H261" s="1">
        <f t="shared" si="28"/>
        <v>0.7067521398893275</v>
      </c>
      <c r="I261" s="1">
        <f t="shared" si="29"/>
        <v>0.99949846146769372</v>
      </c>
      <c r="J261" s="1">
        <f t="shared" si="26"/>
        <v>1.1470623761867884</v>
      </c>
      <c r="K261" s="6">
        <f t="shared" si="27"/>
        <v>1.1562863276171556</v>
      </c>
    </row>
    <row r="262" spans="1:11" x14ac:dyDescent="0.25">
      <c r="A262" s="5" t="s">
        <v>15</v>
      </c>
      <c r="B262" s="1">
        <v>260</v>
      </c>
      <c r="C262" s="1">
        <v>-45</v>
      </c>
      <c r="D262" s="1">
        <v>0</v>
      </c>
      <c r="E262" s="1">
        <f>23.45*SIN(RADIANS(360*(284+B262)/365))</f>
        <v>1.412001354227852</v>
      </c>
      <c r="F262" s="1">
        <f t="shared" si="24"/>
        <v>0.61253651976867363</v>
      </c>
      <c r="G262" s="1">
        <f t="shared" si="25"/>
        <v>0.86084863353709196</v>
      </c>
      <c r="H262" s="1">
        <f t="shared" si="28"/>
        <v>0.70689206836055485</v>
      </c>
      <c r="I262" s="1">
        <f t="shared" si="29"/>
        <v>0.99969635020946557</v>
      </c>
      <c r="J262" s="1">
        <f t="shared" si="26"/>
        <v>1.1540406907126368</v>
      </c>
      <c r="K262" s="6">
        <f t="shared" si="27"/>
        <v>1.1612916734291256</v>
      </c>
    </row>
    <row r="263" spans="1:11" x14ac:dyDescent="0.25">
      <c r="A263" s="5" t="s">
        <v>15</v>
      </c>
      <c r="B263" s="1">
        <v>261</v>
      </c>
      <c r="C263" s="1">
        <v>-45</v>
      </c>
      <c r="D263" s="1">
        <v>0</v>
      </c>
      <c r="E263" s="1">
        <f>23.45*SIN(RADIANS(360*(284+B263)/365))</f>
        <v>1.0088713639562585</v>
      </c>
      <c r="F263" s="1">
        <f t="shared" si="24"/>
        <v>0.60889800430651542</v>
      </c>
      <c r="G263" s="1">
        <f t="shared" si="25"/>
        <v>0.85724703609509934</v>
      </c>
      <c r="H263" s="1">
        <f t="shared" si="28"/>
        <v>0.70699716615557795</v>
      </c>
      <c r="I263" s="1">
        <f t="shared" si="29"/>
        <v>0.99984498093656282</v>
      </c>
      <c r="J263" s="1">
        <f t="shared" si="26"/>
        <v>1.1611093502610332</v>
      </c>
      <c r="K263" s="6">
        <f t="shared" si="27"/>
        <v>1.1663440511745837</v>
      </c>
    </row>
    <row r="264" spans="1:11" x14ac:dyDescent="0.25">
      <c r="A264" s="5" t="s">
        <v>15</v>
      </c>
      <c r="B264" s="1">
        <v>262</v>
      </c>
      <c r="C264" s="1">
        <v>-45</v>
      </c>
      <c r="D264" s="1">
        <v>0</v>
      </c>
      <c r="E264" s="1">
        <f>23.45*SIN(RADIANS(360*(284+B264)/365))</f>
        <v>0.60544242332625564</v>
      </c>
      <c r="F264" s="1">
        <f t="shared" si="24"/>
        <v>0.60522661403992051</v>
      </c>
      <c r="G264" s="1">
        <f t="shared" si="25"/>
        <v>0.85360028319497072</v>
      </c>
      <c r="H264" s="1">
        <f t="shared" si="28"/>
        <v>0.70706730352695324</v>
      </c>
      <c r="I264" s="1">
        <f t="shared" si="29"/>
        <v>0.99994417015839099</v>
      </c>
      <c r="J264" s="1">
        <f t="shared" si="26"/>
        <v>1.1682686899824855</v>
      </c>
      <c r="K264" s="6">
        <f t="shared" si="27"/>
        <v>1.1714431096668156</v>
      </c>
    </row>
    <row r="265" spans="1:11" x14ac:dyDescent="0.25">
      <c r="A265" s="5" t="s">
        <v>15</v>
      </c>
      <c r="B265" s="1">
        <v>263</v>
      </c>
      <c r="C265" s="1">
        <v>-45</v>
      </c>
      <c r="D265" s="1">
        <v>0</v>
      </c>
      <c r="E265" s="1">
        <f>23.45*SIN(RADIANS(360*(284+B265)/365))</f>
        <v>0.20183407703974532</v>
      </c>
      <c r="F265" s="1">
        <f t="shared" si="24"/>
        <v>0.6015235653180081</v>
      </c>
      <c r="G265" s="1">
        <f t="shared" si="25"/>
        <v>0.84990956076639146</v>
      </c>
      <c r="H265" s="1">
        <f t="shared" si="28"/>
        <v>0.70710239387698581</v>
      </c>
      <c r="I265" s="1">
        <f t="shared" si="29"/>
        <v>0.99999379540731537</v>
      </c>
      <c r="J265" s="1">
        <f t="shared" si="26"/>
        <v>1.1755190231045416</v>
      </c>
      <c r="K265" s="6">
        <f t="shared" si="27"/>
        <v>1.1765884766675503</v>
      </c>
    </row>
    <row r="266" spans="1:11" x14ac:dyDescent="0.25">
      <c r="A266" s="5" t="s">
        <v>15</v>
      </c>
      <c r="B266" s="1">
        <v>264</v>
      </c>
      <c r="C266" s="1">
        <v>-45</v>
      </c>
      <c r="D266" s="1">
        <v>0</v>
      </c>
      <c r="E266" s="1">
        <f>23.45*SIN(RADIANS(360*(284+B266)/365))</f>
        <v>-0.20183407703972808</v>
      </c>
      <c r="F266" s="1">
        <f t="shared" si="24"/>
        <v>0.59779011251204994</v>
      </c>
      <c r="G266" s="1">
        <f t="shared" si="25"/>
        <v>0.8461761079604333</v>
      </c>
      <c r="H266" s="1">
        <f t="shared" si="28"/>
        <v>0.70710239387698581</v>
      </c>
      <c r="I266" s="1">
        <f t="shared" si="29"/>
        <v>0.99999379540731537</v>
      </c>
      <c r="J266" s="1">
        <f t="shared" si="26"/>
        <v>1.1828606380014899</v>
      </c>
      <c r="K266" s="6">
        <f t="shared" si="27"/>
        <v>1.1817797571921926</v>
      </c>
    </row>
    <row r="267" spans="1:11" x14ac:dyDescent="0.25">
      <c r="A267" s="5" t="s">
        <v>15</v>
      </c>
      <c r="B267" s="1">
        <v>265</v>
      </c>
      <c r="C267" s="1">
        <v>-45</v>
      </c>
      <c r="D267" s="1">
        <v>0</v>
      </c>
      <c r="E267" s="1">
        <f>23.45*SIN(RADIANS(360*(284+B267)/365))</f>
        <v>-0.60544242332623843</v>
      </c>
      <c r="F267" s="1">
        <f t="shared" si="24"/>
        <v>0.59402754718106077</v>
      </c>
      <c r="G267" s="1">
        <f t="shared" si="25"/>
        <v>0.84240121633611098</v>
      </c>
      <c r="H267" s="1">
        <f t="shared" si="28"/>
        <v>0.70706730352695324</v>
      </c>
      <c r="I267" s="1">
        <f t="shared" si="29"/>
        <v>0.99994417015839099</v>
      </c>
      <c r="J267" s="1">
        <f t="shared" si="26"/>
        <v>1.1902937950980879</v>
      </c>
      <c r="K267" s="6">
        <f t="shared" si="27"/>
        <v>1.1870165317513284</v>
      </c>
    </row>
    <row r="268" spans="1:11" x14ac:dyDescent="0.25">
      <c r="A268" s="5" t="s">
        <v>15</v>
      </c>
      <c r="B268" s="1">
        <v>266</v>
      </c>
      <c r="C268" s="1">
        <v>-45</v>
      </c>
      <c r="D268" s="1">
        <v>0</v>
      </c>
      <c r="E268" s="1">
        <f>23.45*SIN(RADIANS(360*(284+B268)/365))</f>
        <v>-1.0088713639562412</v>
      </c>
      <c r="F268" s="1">
        <f t="shared" si="24"/>
        <v>0.59023719718593703</v>
      </c>
      <c r="G268" s="1">
        <f t="shared" si="25"/>
        <v>0.83858622897452095</v>
      </c>
      <c r="H268" s="1">
        <f t="shared" si="28"/>
        <v>0.70699716615557795</v>
      </c>
      <c r="I268" s="1">
        <f t="shared" si="29"/>
        <v>0.99984498093656282</v>
      </c>
      <c r="J268" s="1">
        <f t="shared" si="26"/>
        <v>1.1978187236018252</v>
      </c>
      <c r="K268" s="6">
        <f t="shared" si="27"/>
        <v>1.192298354528478</v>
      </c>
    </row>
    <row r="269" spans="1:11" x14ac:dyDescent="0.25">
      <c r="A269" s="5" t="s">
        <v>15</v>
      </c>
      <c r="B269" s="1">
        <v>267</v>
      </c>
      <c r="C269" s="1">
        <v>-45</v>
      </c>
      <c r="D269" s="1">
        <v>0</v>
      </c>
      <c r="E269" s="1">
        <f>23.45*SIN(RADIANS(360*(284+B269)/365))</f>
        <v>-1.4120013542278349</v>
      </c>
      <c r="F269" s="1">
        <f t="shared" si="24"/>
        <v>0.5864204257538197</v>
      </c>
      <c r="G269" s="1">
        <f t="shared" si="25"/>
        <v>0.83473253952223803</v>
      </c>
      <c r="H269" s="1">
        <f t="shared" si="28"/>
        <v>0.70689206836055485</v>
      </c>
      <c r="I269" s="1">
        <f t="shared" si="29"/>
        <v>0.99969635020946557</v>
      </c>
      <c r="J269" s="1">
        <f t="shared" si="26"/>
        <v>1.2054356180582793</v>
      </c>
      <c r="K269" s="6">
        <f t="shared" si="27"/>
        <v>1.1976247514942273</v>
      </c>
    </row>
    <row r="270" spans="1:11" x14ac:dyDescent="0.25">
      <c r="A270" s="5" t="s">
        <v>15</v>
      </c>
      <c r="B270" s="1">
        <v>268</v>
      </c>
      <c r="C270" s="1">
        <v>-45</v>
      </c>
      <c r="D270" s="1">
        <v>0</v>
      </c>
      <c r="E270" s="1">
        <f>23.45*SIN(RADIANS(360*(284+B270)/365))</f>
        <v>-1.8147129380246856</v>
      </c>
      <c r="F270" s="1">
        <f t="shared" si="24"/>
        <v>0.58257863049443648</v>
      </c>
      <c r="G270" s="1">
        <f t="shared" si="25"/>
        <v>0.83084159116576684</v>
      </c>
      <c r="H270" s="1">
        <f t="shared" si="28"/>
        <v>0.7067521398893275</v>
      </c>
      <c r="I270" s="1">
        <f t="shared" si="29"/>
        <v>0.99949846146769372</v>
      </c>
      <c r="J270" s="1">
        <f t="shared" si="26"/>
        <v>1.2131446347242509</v>
      </c>
      <c r="K270" s="6">
        <f t="shared" si="27"/>
        <v>1.2029952184570849</v>
      </c>
    </row>
    <row r="271" spans="1:11" x14ac:dyDescent="0.25">
      <c r="A271" s="5" t="s">
        <v>15</v>
      </c>
      <c r="B271" s="1">
        <v>269</v>
      </c>
      <c r="C271" s="1">
        <v>-45</v>
      </c>
      <c r="D271" s="1">
        <v>0</v>
      </c>
      <c r="E271" s="1">
        <f>23.45*SIN(RADIANS(360*(284+B271)/365))</f>
        <v>-2.2168867832132868</v>
      </c>
      <c r="F271" s="1">
        <f t="shared" si="24"/>
        <v>0.57871324237028721</v>
      </c>
      <c r="G271" s="1">
        <f t="shared" si="25"/>
        <v>0.82691487553898624</v>
      </c>
      <c r="H271" s="1">
        <f t="shared" si="28"/>
        <v>0.7065775534604799</v>
      </c>
      <c r="I271" s="1">
        <f t="shared" si="29"/>
        <v>0.99925155897221118</v>
      </c>
      <c r="J271" s="1">
        <f t="shared" si="26"/>
        <v>1.2209458877534709</v>
      </c>
      <c r="K271" s="6">
        <f t="shared" si="27"/>
        <v>1.2084092190515925</v>
      </c>
    </row>
    <row r="272" spans="1:11" x14ac:dyDescent="0.25">
      <c r="A272" s="5" t="s">
        <v>15</v>
      </c>
      <c r="B272" s="1">
        <v>270</v>
      </c>
      <c r="C272" s="1">
        <v>-45</v>
      </c>
      <c r="D272" s="1">
        <v>0</v>
      </c>
      <c r="E272" s="1">
        <f>23.45*SIN(RADIANS(360*(284+B272)/365))</f>
        <v>-2.6184037170037699</v>
      </c>
      <c r="F272" s="1">
        <f t="shared" si="24"/>
        <v>0.57482572462259429</v>
      </c>
      <c r="G272" s="1">
        <f t="shared" si="25"/>
        <v>0.82295393156562802</v>
      </c>
      <c r="H272" s="1">
        <f t="shared" si="28"/>
        <v>0.7063685245261091</v>
      </c>
      <c r="I272" s="1">
        <f t="shared" si="29"/>
        <v>0.99895594741829563</v>
      </c>
      <c r="J272" s="1">
        <f t="shared" si="26"/>
        <v>1.2288394451898967</v>
      </c>
      <c r="K272" s="6">
        <f t="shared" si="27"/>
        <v>1.2138661826644812</v>
      </c>
    </row>
    <row r="273" spans="1:11" x14ac:dyDescent="0.25">
      <c r="A273" s="5" t="s">
        <v>15</v>
      </c>
      <c r="B273" s="1">
        <v>271</v>
      </c>
      <c r="C273" s="1">
        <v>-45</v>
      </c>
      <c r="D273" s="1">
        <v>0</v>
      </c>
      <c r="E273" s="1">
        <f>23.45*SIN(RADIANS(360*(284+B273)/365))</f>
        <v>-3.0191447612630409</v>
      </c>
      <c r="F273" s="1">
        <f t="shared" si="24"/>
        <v>0.57091757165503698</v>
      </c>
      <c r="G273" s="1">
        <f t="shared" si="25"/>
        <v>0.81896034423896302</v>
      </c>
      <c r="H273" s="1">
        <f t="shared" si="28"/>
        <v>0.70612531097562115</v>
      </c>
      <c r="I273" s="1">
        <f t="shared" si="29"/>
        <v>0.99861199151664259</v>
      </c>
      <c r="J273" s="1">
        <f t="shared" si="26"/>
        <v>1.236825324763835</v>
      </c>
      <c r="K273" s="6">
        <f t="shared" si="27"/>
        <v>1.2193655022999006</v>
      </c>
    </row>
    <row r="274" spans="1:11" x14ac:dyDescent="0.25">
      <c r="A274" s="5" t="s">
        <v>15</v>
      </c>
      <c r="B274" s="1">
        <v>272</v>
      </c>
      <c r="C274" s="1">
        <v>-45</v>
      </c>
      <c r="D274" s="1">
        <v>0</v>
      </c>
      <c r="E274" s="1">
        <f>23.45*SIN(RADIANS(360*(284+B274)/365))</f>
        <v>-3.41899116777107</v>
      </c>
      <c r="F274" s="1">
        <f t="shared" si="24"/>
        <v>0.56699030787733495</v>
      </c>
      <c r="G274" s="1">
        <f t="shared" si="25"/>
        <v>0.81493574334095076</v>
      </c>
      <c r="H274" s="1">
        <f t="shared" si="28"/>
        <v>0.70584821278149712</v>
      </c>
      <c r="I274" s="1">
        <f t="shared" si="29"/>
        <v>0.99822011549240341</v>
      </c>
      <c r="J274" s="1">
        <f t="shared" si="26"/>
        <v>1.244903489486461</v>
      </c>
      <c r="K274" s="6">
        <f t="shared" si="27"/>
        <v>1.2249065323850576</v>
      </c>
    </row>
    <row r="275" spans="1:11" x14ac:dyDescent="0.25">
      <c r="A275" s="5" t="s">
        <v>15</v>
      </c>
      <c r="B275" s="1">
        <v>273</v>
      </c>
      <c r="C275" s="1">
        <v>-45</v>
      </c>
      <c r="D275" s="1">
        <v>0</v>
      </c>
      <c r="E275" s="1">
        <f>23.45*SIN(RADIANS(360*(284+B275)/365))</f>
        <v>-3.8178244534082153</v>
      </c>
      <c r="F275" s="1">
        <f t="shared" si="24"/>
        <v>0.56304548651083863</v>
      </c>
      <c r="G275" s="1">
        <f t="shared" si="25"/>
        <v>0.81088180210324501</v>
      </c>
      <c r="H275" s="1">
        <f t="shared" si="28"/>
        <v>0.70553757158768726</v>
      </c>
      <c r="I275" s="1">
        <f t="shared" si="29"/>
        <v>0.99778080250308565</v>
      </c>
      <c r="J275" s="1">
        <f t="shared" si="26"/>
        <v>1.2530738430386221</v>
      </c>
      <c r="K275" s="6">
        <f t="shared" si="27"/>
        <v>1.2304885865178707</v>
      </c>
    </row>
    <row r="276" spans="1:11" x14ac:dyDescent="0.25">
      <c r="A276" s="5" t="s">
        <v>16</v>
      </c>
      <c r="B276" s="1">
        <v>274</v>
      </c>
      <c r="C276" s="1">
        <v>-45</v>
      </c>
      <c r="D276" s="1">
        <v>0</v>
      </c>
      <c r="E276" s="1">
        <f>23.45*SIN(RADIANS(360*(284+B276)/365))</f>
        <v>-4.215526435264457</v>
      </c>
      <c r="F276" s="1">
        <f t="shared" si="24"/>
        <v>0.55908468835831959</v>
      </c>
      <c r="G276" s="1">
        <f t="shared" si="25"/>
        <v>0.80680023581251004</v>
      </c>
      <c r="H276" s="1">
        <f t="shared" si="28"/>
        <v>0.70519377024138996</v>
      </c>
      <c r="I276" s="1">
        <f t="shared" si="29"/>
        <v>0.99729459397638986</v>
      </c>
      <c r="J276" s="1">
        <f t="shared" si="26"/>
        <v>1.261336224950286</v>
      </c>
      <c r="K276" s="6">
        <f t="shared" si="27"/>
        <v>1.2361109351586113</v>
      </c>
    </row>
    <row r="277" spans="1:11" x14ac:dyDescent="0.25">
      <c r="A277" s="5" t="s">
        <v>16</v>
      </c>
      <c r="B277" s="1">
        <v>275</v>
      </c>
      <c r="C277" s="1">
        <v>-45</v>
      </c>
      <c r="D277" s="1">
        <v>0</v>
      </c>
      <c r="E277" s="1">
        <f>23.45*SIN(RADIANS(360*(284+B277)/365))</f>
        <v>-4.611979265659377</v>
      </c>
      <c r="F277" s="1">
        <f t="shared" si="24"/>
        <v>0.55510952054021734</v>
      </c>
      <c r="G277" s="1">
        <f t="shared" si="25"/>
        <v>0.80269280036261037</v>
      </c>
      <c r="H277" s="1">
        <f t="shared" si="28"/>
        <v>0.70481723226907977</v>
      </c>
      <c r="I277" s="1">
        <f t="shared" si="29"/>
        <v>0.99676208886920037</v>
      </c>
      <c r="J277" s="1">
        <f t="shared" si="26"/>
        <v>1.2696904055674834</v>
      </c>
      <c r="K277" s="6">
        <f t="shared" si="27"/>
        <v>1.2417728032678512</v>
      </c>
    </row>
    <row r="278" spans="1:11" x14ac:dyDescent="0.25">
      <c r="A278" s="5" t="s">
        <v>16</v>
      </c>
      <c r="B278" s="1">
        <v>276</v>
      </c>
      <c r="C278" s="1">
        <v>-45</v>
      </c>
      <c r="D278" s="1">
        <v>0</v>
      </c>
      <c r="E278" s="1">
        <f>23.45*SIN(RADIANS(360*(284+B278)/365))</f>
        <v>-5.0070654670632182</v>
      </c>
      <c r="F278" s="1">
        <f t="shared" si="24"/>
        <v>0.55112161519963643</v>
      </c>
      <c r="G278" s="1">
        <f t="shared" si="25"/>
        <v>0.79856129075630378</v>
      </c>
      <c r="H278" s="1">
        <f t="shared" si="28"/>
        <v>0.70440842129774339</v>
      </c>
      <c r="I278" s="1">
        <f t="shared" si="29"/>
        <v>0.99618394284908962</v>
      </c>
      <c r="J278" s="1">
        <f t="shared" si="26"/>
        <v>1.2781360808041995</v>
      </c>
      <c r="K278" s="6">
        <f t="shared" si="27"/>
        <v>1.2474733678934284</v>
      </c>
    </row>
    <row r="279" spans="1:11" x14ac:dyDescent="0.25">
      <c r="A279" s="5" t="s">
        <v>16</v>
      </c>
      <c r="B279" s="1">
        <v>277</v>
      </c>
      <c r="C279" s="1">
        <v>-45</v>
      </c>
      <c r="D279" s="1">
        <v>0</v>
      </c>
      <c r="E279" s="1">
        <f>23.45*SIN(RADIANS(360*(284+B279)/365))</f>
        <v>-5.4006679669078448</v>
      </c>
      <c r="F279" s="1">
        <f t="shared" si="24"/>
        <v>0.54712262817843949</v>
      </c>
      <c r="G279" s="1">
        <f t="shared" si="25"/>
        <v>0.79440753955915466</v>
      </c>
      <c r="H279" s="1">
        <f t="shared" si="28"/>
        <v>0.70396784042238203</v>
      </c>
      <c r="I279" s="1">
        <f t="shared" si="29"/>
        <v>0.9955608673998313</v>
      </c>
      <c r="J279" s="1">
        <f t="shared" si="26"/>
        <v>1.2866728666773197</v>
      </c>
      <c r="K279" s="6">
        <f t="shared" si="27"/>
        <v>1.253211755709549</v>
      </c>
    </row>
    <row r="280" spans="1:11" x14ac:dyDescent="0.25">
      <c r="A280" s="5" t="s">
        <v>16</v>
      </c>
      <c r="B280" s="1">
        <v>278</v>
      </c>
      <c r="C280" s="1">
        <v>-45</v>
      </c>
      <c r="D280" s="1">
        <v>0</v>
      </c>
      <c r="E280" s="1">
        <f>23.45*SIN(RADIANS(360*(284+B280)/365))</f>
        <v>-5.7926701322779568</v>
      </c>
      <c r="F280" s="1">
        <f t="shared" si="24"/>
        <v>0.54311423766680045</v>
      </c>
      <c r="G280" s="1">
        <f t="shared" si="25"/>
        <v>0.79023341530843771</v>
      </c>
      <c r="H280" s="1">
        <f t="shared" si="28"/>
        <v>0.70349603152093132</v>
      </c>
      <c r="I280" s="1">
        <f t="shared" si="29"/>
        <v>0.99489362885255139</v>
      </c>
      <c r="J280" s="1">
        <f t="shared" si="26"/>
        <v>1.2953002936235394</v>
      </c>
      <c r="K280" s="6">
        <f t="shared" si="27"/>
        <v>1.2589870405116093</v>
      </c>
    </row>
    <row r="281" spans="1:11" x14ac:dyDescent="0.25">
      <c r="A281" s="5" t="s">
        <v>16</v>
      </c>
      <c r="B281" s="1">
        <v>279</v>
      </c>
      <c r="C281" s="1">
        <v>-45</v>
      </c>
      <c r="D281" s="1">
        <v>0</v>
      </c>
      <c r="E281" s="1">
        <f>23.45*SIN(RADIANS(360*(284+B281)/365))</f>
        <v>-6.1829558044717743</v>
      </c>
      <c r="F281" s="1">
        <f t="shared" si="24"/>
        <v>0.53909814282861668</v>
      </c>
      <c r="G281" s="1">
        <f t="shared" si="25"/>
        <v>0.78604082087986449</v>
      </c>
      <c r="H281" s="1">
        <f t="shared" si="28"/>
        <v>0.70299357451784072</v>
      </c>
      <c r="I281" s="1">
        <f t="shared" si="29"/>
        <v>0.99418304734427132</v>
      </c>
      <c r="J281" s="1">
        <f t="shared" si="26"/>
        <v>1.3040178005980028</v>
      </c>
      <c r="K281" s="6">
        <f t="shared" si="27"/>
        <v>1.2647982406707838</v>
      </c>
    </row>
    <row r="282" spans="1:11" x14ac:dyDescent="0.25">
      <c r="A282" s="5" t="s">
        <v>16</v>
      </c>
      <c r="B282" s="1">
        <v>280</v>
      </c>
      <c r="C282" s="1">
        <v>-45</v>
      </c>
      <c r="D282" s="1">
        <v>0</v>
      </c>
      <c r="E282" s="1">
        <f>23.45*SIN(RADIANS(360*(284+B282)/365))</f>
        <v>-6.5714093334216113</v>
      </c>
      <c r="F282" s="1">
        <f t="shared" si="24"/>
        <v>0.53507606240519168</v>
      </c>
      <c r="G282" s="1">
        <f t="shared" si="25"/>
        <v>0.78183169181501355</v>
      </c>
      <c r="H282" s="1">
        <f t="shared" si="28"/>
        <v>0.70246108659763828</v>
      </c>
      <c r="I282" s="1">
        <f t="shared" si="29"/>
        <v>0.99342999570572121</v>
      </c>
      <c r="J282" s="1">
        <f t="shared" si="26"/>
        <v>1.3128247289554371</v>
      </c>
      <c r="K282" s="6">
        <f t="shared" si="27"/>
        <v>1.2706443165529457</v>
      </c>
    </row>
    <row r="283" spans="1:11" x14ac:dyDescent="0.25">
      <c r="A283" s="5" t="s">
        <v>16</v>
      </c>
      <c r="B283" s="1">
        <v>281</v>
      </c>
      <c r="C283" s="1">
        <v>-45</v>
      </c>
      <c r="D283" s="1">
        <v>0</v>
      </c>
      <c r="E283" s="1">
        <f>23.45*SIN(RADIANS(360*(284+B283)/365))</f>
        <v>-6.957915611963327</v>
      </c>
      <c r="F283" s="1">
        <f t="shared" si="24"/>
        <v>0.53104973329961969</v>
      </c>
      <c r="G283" s="1">
        <f t="shared" si="25"/>
        <v>0.7776079946123885</v>
      </c>
      <c r="H283" s="1">
        <f t="shared" si="28"/>
        <v>0.7018992213698938</v>
      </c>
      <c r="I283" s="1">
        <f t="shared" si="29"/>
        <v>0.99263539828041902</v>
      </c>
      <c r="J283" s="1">
        <f t="shared" si="26"/>
        <v>1.321720316115629</v>
      </c>
      <c r="K283" s="6">
        <f t="shared" si="27"/>
        <v>1.2765241679070114</v>
      </c>
    </row>
    <row r="284" spans="1:11" x14ac:dyDescent="0.25">
      <c r="A284" s="5" t="s">
        <v>16</v>
      </c>
      <c r="B284" s="1">
        <v>282</v>
      </c>
      <c r="C284" s="1">
        <v>-45</v>
      </c>
      <c r="D284" s="1">
        <v>0</v>
      </c>
      <c r="E284" s="1">
        <f>23.45*SIN(RADIANS(360*(284+B284)/365))</f>
        <v>-7.3423601099451394</v>
      </c>
      <c r="F284" s="1">
        <f t="shared" si="24"/>
        <v>0.52702090914430366</v>
      </c>
      <c r="G284" s="1">
        <f t="shared" si="25"/>
        <v>0.77337172498506046</v>
      </c>
      <c r="H284" s="1">
        <f t="shared" si="28"/>
        <v>0.7013086679870677</v>
      </c>
      <c r="I284" s="1">
        <f t="shared" si="29"/>
        <v>0.99180022967712111</v>
      </c>
      <c r="J284" s="1">
        <f t="shared" si="26"/>
        <v>1.3307036890163353</v>
      </c>
      <c r="K284" s="6">
        <f t="shared" si="27"/>
        <v>1.2824366312283788</v>
      </c>
    </row>
    <row r="285" spans="1:11" x14ac:dyDescent="0.25">
      <c r="A285" s="5" t="s">
        <v>16</v>
      </c>
      <c r="B285" s="1">
        <v>283</v>
      </c>
      <c r="C285" s="1">
        <v>-45</v>
      </c>
      <c r="D285" s="1">
        <v>0</v>
      </c>
      <c r="E285" s="1">
        <f>23.45*SIN(RADIANS(360*(284+B285)/365))</f>
        <v>-7.7246289081652275</v>
      </c>
      <c r="F285" s="1">
        <f t="shared" si="24"/>
        <v>0.52299135885403869</v>
      </c>
      <c r="G285" s="1">
        <f t="shared" si="25"/>
        <v>0.76912490608787554</v>
      </c>
      <c r="H285" s="1">
        <f t="shared" si="28"/>
        <v>0.70069015021681236</v>
      </c>
      <c r="I285" s="1">
        <f t="shared" si="29"/>
        <v>0.99092551345785718</v>
      </c>
      <c r="J285" s="1">
        <f t="shared" si="26"/>
        <v>1.3397738573580669</v>
      </c>
      <c r="K285" s="6">
        <f t="shared" si="27"/>
        <v>1.2883804771037282</v>
      </c>
    </row>
    <row r="286" spans="1:11" x14ac:dyDescent="0.25">
      <c r="A286" s="5" t="s">
        <v>16</v>
      </c>
      <c r="B286" s="1">
        <v>284</v>
      </c>
      <c r="C286" s="1">
        <v>-45</v>
      </c>
      <c r="D286" s="1">
        <v>0</v>
      </c>
      <c r="E286" s="1">
        <f>23.45*SIN(RADIANS(360*(284+B286)/365))</f>
        <v>-8.1046087321286802</v>
      </c>
      <c r="F286" s="1">
        <f t="shared" si="24"/>
        <v>0.51896286516708279</v>
      </c>
      <c r="G286" s="1">
        <f t="shared" si="25"/>
        <v>0.76486958671722327</v>
      </c>
      <c r="H286" s="1">
        <f t="shared" si="28"/>
        <v>0.70004442547035484</v>
      </c>
      <c r="I286" s="1">
        <f t="shared" si="29"/>
        <v>0.99001232076385715</v>
      </c>
      <c r="J286" s="1">
        <f t="shared" si="26"/>
        <v>1.3489297066466825</v>
      </c>
      <c r="K286" s="6">
        <f t="shared" si="27"/>
        <v>1.2943544075440805</v>
      </c>
    </row>
    <row r="287" spans="1:11" x14ac:dyDescent="0.25">
      <c r="A287" s="5" t="s">
        <v>16</v>
      </c>
      <c r="B287" s="1">
        <v>285</v>
      </c>
      <c r="C287" s="1">
        <v>-45</v>
      </c>
      <c r="D287" s="1">
        <v>0</v>
      </c>
      <c r="E287" s="1">
        <f>23.45*SIN(RADIANS(360*(284+B287)/365))</f>
        <v>-8.482186985613021</v>
      </c>
      <c r="F287" s="1">
        <f t="shared" si="24"/>
        <v>0.51493722317663115</v>
      </c>
      <c r="G287" s="1">
        <f t="shared" si="25"/>
        <v>0.76060783948637911</v>
      </c>
      <c r="H287" s="1">
        <f t="shared" si="28"/>
        <v>0.69937228378866678</v>
      </c>
      <c r="I287" s="1">
        <f t="shared" si="29"/>
        <v>0.98906176888177755</v>
      </c>
      <c r="J287" s="1">
        <f t="shared" si="26"/>
        <v>1.3581699910413578</v>
      </c>
      <c r="K287" s="6">
        <f t="shared" si="27"/>
        <v>1.3003570533136604</v>
      </c>
    </row>
    <row r="288" spans="1:11" x14ac:dyDescent="0.25">
      <c r="A288" s="5" t="s">
        <v>16</v>
      </c>
      <c r="B288" s="1">
        <v>286</v>
      </c>
      <c r="C288" s="1">
        <v>-45</v>
      </c>
      <c r="D288" s="1">
        <v>0</v>
      </c>
      <c r="E288" s="1">
        <f>23.45*SIN(RADIANS(360*(284+B288)/365))</f>
        <v>-8.857251784032977</v>
      </c>
      <c r="F288" s="1">
        <f t="shared" si="24"/>
        <v>0.51091623885507975</v>
      </c>
      <c r="G288" s="1">
        <f t="shared" si="25"/>
        <v>0.75634175897942524</v>
      </c>
      <c r="H288" s="1">
        <f t="shared" si="28"/>
        <v>0.69867454678817553</v>
      </c>
      <c r="I288" s="1">
        <f t="shared" si="29"/>
        <v>0.98807501975271339</v>
      </c>
      <c r="J288" s="1">
        <f t="shared" si="26"/>
        <v>1.3674933260172868</v>
      </c>
      <c r="K288" s="6">
        <f t="shared" si="27"/>
        <v>1.3063869712628045</v>
      </c>
    </row>
    <row r="289" spans="1:11" x14ac:dyDescent="0.25">
      <c r="A289" s="5" t="s">
        <v>16</v>
      </c>
      <c r="B289" s="1">
        <v>287</v>
      </c>
      <c r="C289" s="1">
        <v>-45</v>
      </c>
      <c r="D289" s="1">
        <v>0</v>
      </c>
      <c r="E289" s="1">
        <f>23.45*SIN(RADIANS(360*(284+B289)/365))</f>
        <v>-9.2296919875941335</v>
      </c>
      <c r="F289" s="1">
        <f t="shared" si="24"/>
        <v>0.50690172757344509</v>
      </c>
      <c r="G289" s="1">
        <f t="shared" si="25"/>
        <v>0.75207345988675511</v>
      </c>
      <c r="H289" s="1">
        <f t="shared" si="28"/>
        <v>0.69795206656783881</v>
      </c>
      <c r="I289" s="1">
        <f t="shared" si="29"/>
        <v>0.98705327842656687</v>
      </c>
      <c r="J289" s="1">
        <f t="shared" si="26"/>
        <v>1.376898180854419</v>
      </c>
      <c r="K289" s="6">
        <f t="shared" si="27"/>
        <v>1.3124426416738524</v>
      </c>
    </row>
    <row r="290" spans="1:11" x14ac:dyDescent="0.25">
      <c r="A290" s="5" t="s">
        <v>16</v>
      </c>
      <c r="B290" s="1">
        <v>288</v>
      </c>
      <c r="C290" s="1">
        <v>-45</v>
      </c>
      <c r="D290" s="1">
        <v>0</v>
      </c>
      <c r="E290" s="1">
        <f>23.45*SIN(RADIANS(360*(284+B290)/365))</f>
        <v>-9.5993972342263003</v>
      </c>
      <c r="F290" s="1">
        <f t="shared" si="24"/>
        <v>0.50289551261826726</v>
      </c>
      <c r="G290" s="1">
        <f t="shared" si="25"/>
        <v>0.74780507512514238</v>
      </c>
      <c r="H290" s="1">
        <f t="shared" si="28"/>
        <v>0.69720572457944441</v>
      </c>
      <c r="I290" s="1">
        <f t="shared" si="29"/>
        <v>0.98599779146441102</v>
      </c>
      <c r="J290" s="1">
        <f t="shared" si="26"/>
        <v>1.3863828709656276</v>
      </c>
      <c r="K290" s="6">
        <f t="shared" si="27"/>
        <v>1.318522465629707</v>
      </c>
    </row>
    <row r="291" spans="1:11" x14ac:dyDescent="0.25">
      <c r="A291" s="5" t="s">
        <v>16</v>
      </c>
      <c r="B291" s="1">
        <v>289</v>
      </c>
      <c r="C291" s="1">
        <v>-45</v>
      </c>
      <c r="D291" s="1">
        <v>0</v>
      </c>
      <c r="E291" s="1">
        <f>23.45*SIN(RADIANS(360*(284+B291)/365))</f>
        <v>-9.9662579722860052</v>
      </c>
      <c r="F291" s="1">
        <f t="shared" si="24"/>
        <v>0.49889942370829271</v>
      </c>
      <c r="G291" s="1">
        <f t="shared" si="25"/>
        <v>0.74353875394534774</v>
      </c>
      <c r="H291" s="1">
        <f t="shared" si="28"/>
        <v>0.69643643046305259</v>
      </c>
      <c r="I291" s="1">
        <f t="shared" si="29"/>
        <v>0.9849098452915559</v>
      </c>
      <c r="J291" s="1">
        <f t="shared" si="26"/>
        <v>1.3959455500799698</v>
      </c>
      <c r="K291" s="6">
        <f t="shared" si="27"/>
        <v>1.3246247624154768</v>
      </c>
    </row>
    <row r="292" spans="1:11" x14ac:dyDescent="0.25">
      <c r="A292" s="5" t="s">
        <v>16</v>
      </c>
      <c r="B292" s="1">
        <v>290</v>
      </c>
      <c r="C292" s="1">
        <v>-45</v>
      </c>
      <c r="D292" s="1">
        <v>0</v>
      </c>
      <c r="E292" s="1">
        <f>23.45*SIN(RADIANS(360*(284+B292)/365))</f>
        <v>-10.330165493019136</v>
      </c>
      <c r="F292" s="1">
        <f t="shared" si="24"/>
        <v>0.49491529551318403</v>
      </c>
      <c r="G292" s="1">
        <f t="shared" si="25"/>
        <v>0.73927666003019121</v>
      </c>
      <c r="H292" s="1">
        <f t="shared" si="28"/>
        <v>0.69564512084953423</v>
      </c>
      <c r="I292" s="1">
        <f t="shared" si="29"/>
        <v>0.98379076450408198</v>
      </c>
      <c r="J292" s="1">
        <f t="shared" si="26"/>
        <v>1.4055842022991245</v>
      </c>
      <c r="K292" s="6">
        <f t="shared" si="27"/>
        <v>1.330747766964407</v>
      </c>
    </row>
    <row r="293" spans="1:11" x14ac:dyDescent="0.25">
      <c r="A293" s="5" t="s">
        <v>16</v>
      </c>
      <c r="B293" s="1">
        <v>291</v>
      </c>
      <c r="C293" s="1">
        <v>-45</v>
      </c>
      <c r="D293" s="1">
        <v>0</v>
      </c>
      <c r="E293" s="1">
        <f>23.45*SIN(RADIANS(360*(284+B293)/365))</f>
        <v>-10.691011962773377</v>
      </c>
      <c r="F293" s="1">
        <f t="shared" si="24"/>
        <v>0.49094496617645833</v>
      </c>
      <c r="G293" s="1">
        <f t="shared" si="25"/>
        <v>0.73502096958599539</v>
      </c>
      <c r="H293" s="1">
        <f t="shared" si="28"/>
        <v>0.69483275813219492</v>
      </c>
      <c r="I293" s="1">
        <f t="shared" si="29"/>
        <v>0.98264191013165447</v>
      </c>
      <c r="J293" s="1">
        <f t="shared" si="26"/>
        <v>1.4152966340476827</v>
      </c>
      <c r="K293" s="6">
        <f t="shared" si="27"/>
        <v>1.3368896273600641</v>
      </c>
    </row>
    <row r="294" spans="1:11" x14ac:dyDescent="0.25">
      <c r="A294" s="5" t="s">
        <v>16</v>
      </c>
      <c r="B294" s="1">
        <v>292</v>
      </c>
      <c r="C294" s="1">
        <v>-45</v>
      </c>
      <c r="D294" s="1">
        <v>0</v>
      </c>
      <c r="E294" s="1">
        <f>23.45*SIN(RADIANS(360*(284+B294)/365))</f>
        <v>-11.048690454952114</v>
      </c>
      <c r="F294" s="1">
        <f t="shared" si="24"/>
        <v>0.48699027584478627</v>
      </c>
      <c r="G294" s="1">
        <f t="shared" si="25"/>
        <v>0.73077386943024036</v>
      </c>
      <c r="H294" s="1">
        <f t="shared" si="28"/>
        <v>0.6940003292095055</v>
      </c>
      <c r="I294" s="1">
        <f t="shared" si="29"/>
        <v>0.98146467785947544</v>
      </c>
      <c r="J294" s="1">
        <f t="shared" si="26"/>
        <v>1.4250804659407563</v>
      </c>
      <c r="K294" s="6">
        <f t="shared" si="27"/>
        <v>1.3430484024075604</v>
      </c>
    </row>
    <row r="295" spans="1:11" x14ac:dyDescent="0.25">
      <c r="A295" s="5" t="s">
        <v>16</v>
      </c>
      <c r="B295" s="1">
        <v>293</v>
      </c>
      <c r="C295" s="1">
        <v>-45</v>
      </c>
      <c r="D295" s="1">
        <v>0</v>
      </c>
      <c r="E295" s="1">
        <f>23.45*SIN(RADIANS(360*(284+B295)/365))</f>
        <v>-11.40309498169878</v>
      </c>
      <c r="F295" s="1">
        <f t="shared" si="24"/>
        <v>0.48305306520575453</v>
      </c>
      <c r="G295" s="1">
        <f t="shared" si="25"/>
        <v>0.72653755507825046</v>
      </c>
      <c r="H295" s="1">
        <f t="shared" si="28"/>
        <v>0.69314884420098732</v>
      </c>
      <c r="I295" s="1">
        <f t="shared" si="29"/>
        <v>0.98026049621227163</v>
      </c>
      <c r="J295" s="1">
        <f t="shared" si="26"/>
        <v>1.4349331245952106</v>
      </c>
      <c r="K295" s="6">
        <f t="shared" si="27"/>
        <v>1.3492220592873474</v>
      </c>
    </row>
    <row r="296" spans="1:11" x14ac:dyDescent="0.25">
      <c r="A296" s="5" t="s">
        <v>16</v>
      </c>
      <c r="B296" s="1">
        <v>294</v>
      </c>
      <c r="C296" s="1">
        <v>-45</v>
      </c>
      <c r="D296" s="1">
        <v>0</v>
      </c>
      <c r="E296" s="1">
        <f>23.45*SIN(RADIANS(360*(284+B296)/365))</f>
        <v>-11.754120525303458</v>
      </c>
      <c r="F296" s="1">
        <f t="shared" si="24"/>
        <v>0.47913517403609429</v>
      </c>
      <c r="G296" s="1">
        <f t="shared" si="25"/>
        <v>0.72231422883164453</v>
      </c>
      <c r="H296" s="1">
        <f t="shared" si="28"/>
        <v>0.69227933513831863</v>
      </c>
      <c r="I296" s="1">
        <f t="shared" si="29"/>
        <v>0.97903082470323932</v>
      </c>
      <c r="J296" s="1">
        <f t="shared" si="26"/>
        <v>1.4448518344139929</v>
      </c>
      <c r="K296" s="6">
        <f t="shared" si="27"/>
        <v>1.3554084713059553</v>
      </c>
    </row>
    <row r="297" spans="1:11" x14ac:dyDescent="0.25">
      <c r="A297" s="5" t="s">
        <v>16</v>
      </c>
      <c r="B297" s="1">
        <v>295</v>
      </c>
      <c r="C297" s="1">
        <v>-45</v>
      </c>
      <c r="D297" s="1">
        <v>0</v>
      </c>
      <c r="E297" s="1">
        <f>23.45*SIN(RADIANS(360*(284+B297)/365))</f>
        <v>-12.101663069321756</v>
      </c>
      <c r="F297" s="1">
        <f t="shared" si="24"/>
        <v>0.47523843976233771</v>
      </c>
      <c r="G297" s="1">
        <f t="shared" si="25"/>
        <v>0.71810609787124025</v>
      </c>
      <c r="H297" s="1">
        <f t="shared" si="28"/>
        <v>0.69139285463374578</v>
      </c>
      <c r="I297" s="1">
        <f t="shared" si="29"/>
        <v>0.97777715195089299</v>
      </c>
      <c r="J297" s="1">
        <f t="shared" si="26"/>
        <v>1.4548336093761793</v>
      </c>
      <c r="K297" s="6">
        <f t="shared" si="27"/>
        <v>1.3616054157587907</v>
      </c>
    </row>
    <row r="298" spans="1:11" x14ac:dyDescent="0.25">
      <c r="A298" s="5" t="s">
        <v>16</v>
      </c>
      <c r="B298" s="1">
        <v>296</v>
      </c>
      <c r="C298" s="1">
        <v>-45</v>
      </c>
      <c r="D298" s="1">
        <v>0</v>
      </c>
      <c r="E298" s="1">
        <f>23.45*SIN(RADIANS(360*(284+B298)/365))</f>
        <v>-12.445619629397335</v>
      </c>
      <c r="F298" s="1">
        <f t="shared" si="24"/>
        <v>0.4713646960357683</v>
      </c>
      <c r="G298" s="1">
        <f t="shared" si="25"/>
        <v>0.71391537235701663</v>
      </c>
      <c r="H298" s="1">
        <f t="shared" si="28"/>
        <v>0.69049047452789014</v>
      </c>
      <c r="I298" s="1">
        <f t="shared" si="29"/>
        <v>0.97650099376677624</v>
      </c>
      <c r="J298" s="1">
        <f t="shared" si="26"/>
        <v>1.4648752448687714</v>
      </c>
      <c r="K298" s="6">
        <f t="shared" si="27"/>
        <v>1.3678105719209042</v>
      </c>
    </row>
    <row r="299" spans="1:11" x14ac:dyDescent="0.25">
      <c r="A299" s="5" t="s">
        <v>16</v>
      </c>
      <c r="B299" s="1">
        <v>297</v>
      </c>
      <c r="C299" s="1">
        <v>-45</v>
      </c>
      <c r="D299" s="1">
        <v>0</v>
      </c>
      <c r="E299" s="1">
        <f>23.45*SIN(RADIANS(360*(284+B299)/365))</f>
        <v>-12.785888283778254</v>
      </c>
      <c r="F299" s="1">
        <f t="shared" si="24"/>
        <v>0.46751577132347688</v>
      </c>
      <c r="G299" s="1">
        <f t="shared" si="25"/>
        <v>0.7097442635376805</v>
      </c>
      <c r="H299" s="1">
        <f t="shared" si="28"/>
        <v>0.68957328451905298</v>
      </c>
      <c r="I299" s="1">
        <f t="shared" si="29"/>
        <v>0.97520389121700568</v>
      </c>
      <c r="J299" s="1">
        <f t="shared" si="26"/>
        <v>1.4749733095997166</v>
      </c>
      <c r="K299" s="6">
        <f t="shared" si="27"/>
        <v>1.3740215191823553</v>
      </c>
    </row>
    <row r="300" spans="1:11" x14ac:dyDescent="0.25">
      <c r="A300" s="5" t="s">
        <v>16</v>
      </c>
      <c r="B300" s="1">
        <v>298</v>
      </c>
      <c r="C300" s="1">
        <v>-45</v>
      </c>
      <c r="D300" s="1">
        <v>0</v>
      </c>
      <c r="E300" s="1">
        <f>23.45*SIN(RADIANS(360*(284+B300)/365))</f>
        <v>-13.122368203518656</v>
      </c>
      <c r="F300" s="1">
        <f t="shared" si="24"/>
        <v>0.46369348751723344</v>
      </c>
      <c r="G300" s="1">
        <f t="shared" si="25"/>
        <v>0.7055949818722892</v>
      </c>
      <c r="H300" s="1">
        <f t="shared" si="28"/>
        <v>0.68864239077611589</v>
      </c>
      <c r="I300" s="1">
        <f t="shared" si="29"/>
        <v>0.97388740866061574</v>
      </c>
      <c r="J300" s="1">
        <f t="shared" si="26"/>
        <v>1.4851241376352564</v>
      </c>
      <c r="K300" s="6">
        <f t="shared" si="27"/>
        <v>1.380235735345531</v>
      </c>
    </row>
    <row r="301" spans="1:11" x14ac:dyDescent="0.25">
      <c r="A301" s="5" t="s">
        <v>16</v>
      </c>
      <c r="B301" s="1">
        <v>299</v>
      </c>
      <c r="C301" s="1">
        <v>-45</v>
      </c>
      <c r="D301" s="1">
        <v>0</v>
      </c>
      <c r="E301" s="1">
        <f>23.45*SIN(RADIANS(360*(284+B301)/365))</f>
        <v>-13.454959682356419</v>
      </c>
      <c r="F301" s="1">
        <f t="shared" si="24"/>
        <v>0.45989965856181736</v>
      </c>
      <c r="G301" s="1">
        <f t="shared" si="25"/>
        <v>0.7014697351663024</v>
      </c>
      <c r="H301" s="1">
        <f t="shared" si="28"/>
        <v>0.68769891453713206</v>
      </c>
      <c r="I301" s="1">
        <f t="shared" si="29"/>
        <v>0.97255313176766811</v>
      </c>
      <c r="J301" s="1">
        <f t="shared" si="26"/>
        <v>1.4953238206083492</v>
      </c>
      <c r="K301" s="6">
        <f t="shared" si="27"/>
        <v>1.386450595102436</v>
      </c>
    </row>
    <row r="302" spans="1:11" x14ac:dyDescent="0.25">
      <c r="A302" s="5" t="s">
        <v>16</v>
      </c>
      <c r="B302" s="1">
        <v>300</v>
      </c>
      <c r="C302" s="1">
        <v>-45</v>
      </c>
      <c r="D302" s="1">
        <v>0</v>
      </c>
      <c r="E302" s="1">
        <f>23.45*SIN(RADIANS(360*(284+B302)/365))</f>
        <v>-13.783564166258486</v>
      </c>
      <c r="F302" s="1">
        <f t="shared" si="24"/>
        <v>0.45613608910434789</v>
      </c>
      <c r="G302" s="1">
        <f t="shared" si="25"/>
        <v>0.69737072672434308</v>
      </c>
      <c r="H302" s="1">
        <f t="shared" si="28"/>
        <v>0.68674399069569625</v>
      </c>
      <c r="I302" s="1">
        <f t="shared" si="29"/>
        <v>0.97120266552007617</v>
      </c>
      <c r="J302" s="1">
        <f t="shared" si="26"/>
        <v>1.5055682001486916</v>
      </c>
      <c r="K302" s="6">
        <f t="shared" si="27"/>
        <v>1.3926633687105903</v>
      </c>
    </row>
    <row r="303" spans="1:11" x14ac:dyDescent="0.25">
      <c r="A303" s="5" t="s">
        <v>16</v>
      </c>
      <c r="B303" s="1">
        <v>301</v>
      </c>
      <c r="C303" s="1">
        <v>-45</v>
      </c>
      <c r="D303" s="1">
        <v>0</v>
      </c>
      <c r="E303" s="1">
        <f>23.45*SIN(RADIANS(360*(284+B303)/365))</f>
        <v>-14.108084282624416</v>
      </c>
      <c r="F303" s="1">
        <f t="shared" si="24"/>
        <v>0.45240457316608257</v>
      </c>
      <c r="G303" s="1">
        <f t="shared" si="25"/>
        <v>0.69330015352186125</v>
      </c>
      <c r="H303" s="1">
        <f t="shared" si="28"/>
        <v>0.68577876637716684</v>
      </c>
      <c r="I303" s="1">
        <f t="shared" si="29"/>
        <v>0.96983763219807961</v>
      </c>
      <c r="J303" s="1">
        <f t="shared" si="26"/>
        <v>1.515852860588591</v>
      </c>
      <c r="K303" s="6">
        <f t="shared" si="27"/>
        <v>1.3988712208867244</v>
      </c>
    </row>
    <row r="304" spans="1:11" x14ac:dyDescent="0.25">
      <c r="A304" s="5" t="s">
        <v>16</v>
      </c>
      <c r="B304" s="1">
        <v>302</v>
      </c>
      <c r="C304" s="1">
        <v>-45</v>
      </c>
      <c r="D304" s="1">
        <v>0</v>
      </c>
      <c r="E304" s="1">
        <f>23.45*SIN(RADIANS(360*(284+B304)/365))</f>
        <v>-14.428423869140007</v>
      </c>
      <c r="F304" s="1">
        <f t="shared" si="24"/>
        <v>0.44870689283804865</v>
      </c>
      <c r="G304" s="1">
        <f t="shared" si="25"/>
        <v>0.68926020439778779</v>
      </c>
      <c r="H304" s="1">
        <f t="shared" si="28"/>
        <v>0.68480439950679617</v>
      </c>
      <c r="I304" s="1">
        <f t="shared" si="29"/>
        <v>0.96845966935527428</v>
      </c>
      <c r="J304" s="1">
        <f t="shared" si="26"/>
        <v>1.5261731220027457</v>
      </c>
      <c r="K304" s="6">
        <f t="shared" si="27"/>
        <v>1.4050712099379441</v>
      </c>
    </row>
    <row r="305" spans="1:11" x14ac:dyDescent="0.25">
      <c r="A305" s="5" t="s">
        <v>16</v>
      </c>
      <c r="B305" s="1">
        <v>303</v>
      </c>
      <c r="C305" s="1">
        <v>-45</v>
      </c>
      <c r="D305" s="1">
        <v>0</v>
      </c>
      <c r="E305" s="1">
        <f>23.45*SIN(RADIANS(360*(284+B305)/365))</f>
        <v>-14.744488002272313</v>
      </c>
      <c r="F305" s="1">
        <f t="shared" si="24"/>
        <v>0.44504481700178089</v>
      </c>
      <c r="G305" s="1">
        <f t="shared" si="25"/>
        <v>0.68525305827016791</v>
      </c>
      <c r="H305" s="1">
        <f t="shared" si="28"/>
        <v>0.6838220573718039</v>
      </c>
      <c r="I305" s="1">
        <f t="shared" si="29"/>
        <v>0.96707042778507768</v>
      </c>
      <c r="J305" s="1">
        <f t="shared" si="26"/>
        <v>1.5365240336437118</v>
      </c>
      <c r="K305" s="6">
        <f t="shared" si="27"/>
        <v>1.4112602871504449</v>
      </c>
    </row>
    <row r="306" spans="1:11" x14ac:dyDescent="0.25">
      <c r="A306" s="5" t="s">
        <v>16</v>
      </c>
      <c r="B306" s="1">
        <v>304</v>
      </c>
      <c r="C306" s="1">
        <v>-45</v>
      </c>
      <c r="D306" s="1">
        <v>0</v>
      </c>
      <c r="E306" s="1">
        <f>23.45*SIN(RADIANS(360*(284+B306)/365))</f>
        <v>-15.056183025397402</v>
      </c>
      <c r="F306" s="1">
        <f t="shared" si="24"/>
        <v>0.44142010007635546</v>
      </c>
      <c r="G306" s="1">
        <f t="shared" si="25"/>
        <v>0.68128088237666817</v>
      </c>
      <c r="H306" s="1">
        <f t="shared" si="28"/>
        <v>0.6828329151794037</v>
      </c>
      <c r="I306" s="1">
        <f t="shared" si="29"/>
        <v>0.96567156948146993</v>
      </c>
      <c r="J306" s="1">
        <f t="shared" si="26"/>
        <v>1.5469003678384592</v>
      </c>
      <c r="K306" s="6">
        <f t="shared" si="27"/>
        <v>1.417435296456135</v>
      </c>
    </row>
    <row r="307" spans="1:11" x14ac:dyDescent="0.25">
      <c r="A307" s="5" t="s">
        <v>16</v>
      </c>
      <c r="B307" s="1">
        <v>305</v>
      </c>
      <c r="C307" s="1">
        <v>-45</v>
      </c>
      <c r="D307" s="1">
        <v>0</v>
      </c>
      <c r="E307" s="1">
        <f>23.45*SIN(RADIANS(360*(284+B307)/365))</f>
        <v>-15.363416576553023</v>
      </c>
      <c r="F307" s="1">
        <f t="shared" si="24"/>
        <v>0.43783448079279308</v>
      </c>
      <c r="G307" s="1">
        <f t="shared" si="25"/>
        <v>0.67734583054172748</v>
      </c>
      <c r="H307" s="1">
        <f t="shared" si="28"/>
        <v>0.68183815461276165</v>
      </c>
      <c r="I307" s="1">
        <f t="shared" si="29"/>
        <v>0.96426476559681074</v>
      </c>
      <c r="J307" s="1">
        <f t="shared" si="26"/>
        <v>1.55729661441499</v>
      </c>
      <c r="K307" s="6">
        <f t="shared" si="27"/>
        <v>1.423592974397748</v>
      </c>
    </row>
    <row r="308" spans="1:11" x14ac:dyDescent="0.25">
      <c r="A308" s="5" t="s">
        <v>16</v>
      </c>
      <c r="B308" s="1">
        <v>306</v>
      </c>
      <c r="C308" s="1">
        <v>-45</v>
      </c>
      <c r="D308" s="1">
        <v>0</v>
      </c>
      <c r="E308" s="1">
        <f>23.45*SIN(RADIANS(360*(284+B308)/365))</f>
        <v>-15.666097615807328</v>
      </c>
      <c r="F308" s="1">
        <f t="shared" si="24"/>
        <v>0.4342896809968354</v>
      </c>
      <c r="G308" s="1">
        <f t="shared" si="25"/>
        <v>0.67345004147203757</v>
      </c>
      <c r="H308" s="1">
        <f t="shared" si="28"/>
        <v>0.6808389623868345</v>
      </c>
      <c r="I308" s="1">
        <f t="shared" si="29"/>
        <v>0.96285169439948681</v>
      </c>
      <c r="J308" s="1">
        <f t="shared" si="26"/>
        <v>1.5677069757312416</v>
      </c>
      <c r="K308" s="6">
        <f t="shared" si="27"/>
        <v>1.4297299504130561</v>
      </c>
    </row>
    <row r="309" spans="1:11" x14ac:dyDescent="0.25">
      <c r="A309" s="5" t="s">
        <v>16</v>
      </c>
      <c r="B309" s="1">
        <v>307</v>
      </c>
      <c r="C309" s="1">
        <v>-45</v>
      </c>
      <c r="D309" s="1">
        <v>0</v>
      </c>
      <c r="E309" s="1">
        <f>23.45*SIN(RADIANS(360*(284+B309)/365))</f>
        <v>-15.964136452236051</v>
      </c>
      <c r="F309" s="1">
        <f t="shared" si="24"/>
        <v>0.43078740448097352</v>
      </c>
      <c r="G309" s="1">
        <f t="shared" si="25"/>
        <v>0.66959563708190617</v>
      </c>
      <c r="H309" s="1">
        <f t="shared" si="28"/>
        <v>0.67983652880599865</v>
      </c>
      <c r="I309" s="1">
        <f t="shared" si="29"/>
        <v>0.96143403923409054</v>
      </c>
      <c r="J309" s="1">
        <f t="shared" si="26"/>
        <v>1.5781253623816776</v>
      </c>
      <c r="K309" s="6">
        <f t="shared" si="27"/>
        <v>1.4358427474587714</v>
      </c>
    </row>
    <row r="310" spans="1:11" x14ac:dyDescent="0.25">
      <c r="A310" s="5" t="s">
        <v>16</v>
      </c>
      <c r="B310" s="1">
        <v>308</v>
      </c>
      <c r="C310" s="1">
        <v>-45</v>
      </c>
      <c r="D310" s="1">
        <v>0</v>
      </c>
      <c r="E310" s="1">
        <f>23.45*SIN(RADIANS(360*(284+B310)/365))</f>
        <v>-16.257444770499632</v>
      </c>
      <c r="F310" s="1">
        <f t="shared" si="24"/>
        <v>0.42732933584653887</v>
      </c>
      <c r="G310" s="1">
        <f t="shared" si="25"/>
        <v>0.66578472084996831</v>
      </c>
      <c r="H310" s="1">
        <f t="shared" si="28"/>
        <v>0.67883204632534244</v>
      </c>
      <c r="I310" s="1">
        <f t="shared" si="29"/>
        <v>0.96001348648678031</v>
      </c>
      <c r="J310" s="1">
        <f t="shared" si="26"/>
        <v>1.5885453896596569</v>
      </c>
      <c r="K310" s="6">
        <f t="shared" si="27"/>
        <v>1.4419277829944601</v>
      </c>
    </row>
    <row r="311" spans="1:11" x14ac:dyDescent="0.25">
      <c r="A311" s="5" t="s">
        <v>15</v>
      </c>
      <c r="B311" s="1">
        <v>309</v>
      </c>
      <c r="C311" s="1">
        <v>-45</v>
      </c>
      <c r="D311" s="1">
        <v>0</v>
      </c>
      <c r="E311" s="1">
        <f>23.45*SIN(RADIANS(360*(284+B311)/365))</f>
        <v>-16.54593565701332</v>
      </c>
      <c r="F311" s="1">
        <f t="shared" si="24"/>
        <v>0.42391713939653869</v>
      </c>
      <c r="G311" s="1">
        <f t="shared" si="25"/>
        <v>0.6620193762085711</v>
      </c>
      <c r="H311" s="1">
        <f t="shared" si="28"/>
        <v>0.67782670811744772</v>
      </c>
      <c r="I311" s="1">
        <f t="shared" si="29"/>
        <v>0.95859172355840372</v>
      </c>
      <c r="J311" s="1">
        <f t="shared" si="26"/>
        <v>1.5989603748561769</v>
      </c>
      <c r="K311" s="6">
        <f t="shared" si="27"/>
        <v>1.4479813703464726</v>
      </c>
    </row>
    <row r="312" spans="1:11" x14ac:dyDescent="0.25">
      <c r="A312" s="5" t="s">
        <v>17</v>
      </c>
      <c r="B312" s="1">
        <v>310</v>
      </c>
      <c r="C312" s="1">
        <v>-45</v>
      </c>
      <c r="D312" s="1">
        <v>0</v>
      </c>
      <c r="E312" s="1">
        <f>23.45*SIN(RADIANS(360*(284+B312)/365))</f>
        <v>-16.829523625701299</v>
      </c>
      <c r="F312" s="1">
        <f t="shared" ref="F312:F323" si="30">SIN(RADIANS(E312))*SIN(RADIANS(32))+COS(RADIANS(E312))*COS(RADIANS(32))*COS(RADIANS(C312))</f>
        <v>0.42055245805985819</v>
      </c>
      <c r="G312" s="1">
        <f t="shared" ref="G312:G323" si="31">SIN(RADIANS(E312))*SIN(RADIANS(32))+COS(RADIANS(E312))*COS(RADIANS(32))*COS(RADIANS(D312))</f>
        <v>0.6583016649670812</v>
      </c>
      <c r="H312" s="1">
        <f t="shared" si="28"/>
        <v>0.67682170664645003</v>
      </c>
      <c r="I312" s="1">
        <f t="shared" si="29"/>
        <v>0.95717043684791392</v>
      </c>
      <c r="J312" s="1">
        <f t="shared" ref="J312:J323" si="32">H312/F312</f>
        <v>1.609363335477441</v>
      </c>
      <c r="K312" s="6">
        <f t="shared" ref="K312:K323" si="33">I312/G312</f>
        <v>1.4539997204712793</v>
      </c>
    </row>
    <row r="313" spans="1:11" x14ac:dyDescent="0.25">
      <c r="A313" s="5" t="s">
        <v>17</v>
      </c>
      <c r="B313" s="1">
        <v>311</v>
      </c>
      <c r="C313" s="1">
        <v>-45</v>
      </c>
      <c r="D313" s="1">
        <v>0</v>
      </c>
      <c r="E313" s="1">
        <f>23.45*SIN(RADIANS(360*(284+B313)/365))</f>
        <v>-17.108124643328143</v>
      </c>
      <c r="F313" s="1">
        <f t="shared" si="30"/>
        <v>0.41723691234732491</v>
      </c>
      <c r="G313" s="1">
        <f t="shared" si="31"/>
        <v>0.65463362577022166</v>
      </c>
      <c r="H313" s="1">
        <f t="shared" si="28"/>
        <v>0.67581823225111115</v>
      </c>
      <c r="I313" s="1">
        <f t="shared" si="29"/>
        <v>0.95575130974853162</v>
      </c>
      <c r="J313" s="1">
        <f t="shared" si="32"/>
        <v>1.6197469884652311</v>
      </c>
      <c r="K313" s="6">
        <f t="shared" si="33"/>
        <v>1.4599789441369198</v>
      </c>
    </row>
    <row r="314" spans="1:11" x14ac:dyDescent="0.25">
      <c r="A314" s="5" t="s">
        <v>17</v>
      </c>
      <c r="B314" s="1">
        <v>312</v>
      </c>
      <c r="C314" s="1">
        <v>-45</v>
      </c>
      <c r="D314" s="1">
        <v>0</v>
      </c>
      <c r="E314" s="1">
        <f>23.45*SIN(RADIANS(360*(284+B314)/365))</f>
        <v>-17.381656154399572</v>
      </c>
      <c r="F314" s="1">
        <f t="shared" si="30"/>
        <v>0.41397209934005824</v>
      </c>
      <c r="G314" s="1">
        <f t="shared" si="31"/>
        <v>0.65101727259245101</v>
      </c>
      <c r="H314" s="1">
        <f t="shared" si="28"/>
        <v>0.6748174717385933</v>
      </c>
      <c r="I314" s="1">
        <f t="shared" si="29"/>
        <v>0.95433602065904133</v>
      </c>
      <c r="J314" s="1">
        <f t="shared" si="32"/>
        <v>1.6301037505048452</v>
      </c>
      <c r="K314" s="6">
        <f t="shared" si="33"/>
        <v>1.4659150545403017</v>
      </c>
    </row>
    <row r="315" spans="1:11" x14ac:dyDescent="0.25">
      <c r="A315" s="5" t="s">
        <v>17</v>
      </c>
      <c r="B315" s="1">
        <v>313</v>
      </c>
      <c r="C315" s="1">
        <v>-45</v>
      </c>
      <c r="D315" s="1">
        <v>0</v>
      </c>
      <c r="E315" s="1">
        <f>23.45*SIN(RADIANS(360*(284+B315)/365))</f>
        <v>-17.650037105625593</v>
      </c>
      <c r="F315" s="1">
        <f t="shared" si="30"/>
        <v>0.41075959171042109</v>
      </c>
      <c r="G315" s="1">
        <f t="shared" si="31"/>
        <v>0.64745459326928045</v>
      </c>
      <c r="H315" s="1">
        <f t="shared" si="28"/>
        <v>0.67382060699056889</v>
      </c>
      <c r="I315" s="1">
        <f t="shared" si="29"/>
        <v>0.95292624101253365</v>
      </c>
      <c r="J315" s="1">
        <f t="shared" si="32"/>
        <v>1.6404257395055588</v>
      </c>
      <c r="K315" s="6">
        <f t="shared" si="33"/>
        <v>1.4718039703769707</v>
      </c>
    </row>
    <row r="316" spans="1:11" x14ac:dyDescent="0.25">
      <c r="A316" s="5" t="s">
        <v>17</v>
      </c>
      <c r="B316" s="1">
        <v>314</v>
      </c>
      <c r="C316" s="1">
        <v>-45</v>
      </c>
      <c r="D316" s="1">
        <v>0</v>
      </c>
      <c r="E316" s="1">
        <f>23.45*SIN(RADIANS(360*(284+B316)/365))</f>
        <v>-17.91318796993821</v>
      </c>
      <c r="F316" s="1">
        <f t="shared" si="30"/>
        <v>0.40760093677581344</v>
      </c>
      <c r="G316" s="1">
        <f t="shared" si="31"/>
        <v>0.64394754806632071</v>
      </c>
      <c r="H316" s="1">
        <f t="shared" si="28"/>
        <v>0.67282881358325319</v>
      </c>
      <c r="I316" s="1">
        <f t="shared" si="29"/>
        <v>0.95152363332483558</v>
      </c>
      <c r="J316" s="1">
        <f t="shared" si="32"/>
        <v>1.650704777337936</v>
      </c>
      <c r="K316" s="6">
        <f t="shared" si="33"/>
        <v>1.4776415193785897</v>
      </c>
    </row>
    <row r="317" spans="1:11" x14ac:dyDescent="0.25">
      <c r="A317" s="5" t="s">
        <v>17</v>
      </c>
      <c r="B317" s="1">
        <v>315</v>
      </c>
      <c r="C317" s="1">
        <v>-45</v>
      </c>
      <c r="D317" s="1">
        <v>0</v>
      </c>
      <c r="E317" s="1">
        <f>23.45*SIN(RADIANS(360*(284+B317)/365))</f>
        <v>-18.171030770057108</v>
      </c>
      <c r="F317" s="1">
        <f t="shared" si="30"/>
        <v>0.40449765558544937</v>
      </c>
      <c r="G317" s="1">
        <f t="shared" si="31"/>
        <v>0.64049806828674016</v>
      </c>
      <c r="H317" s="1">
        <f t="shared" si="28"/>
        <v>0.67184325942288348</v>
      </c>
      <c r="I317" s="1">
        <f t="shared" si="29"/>
        <v>0.9501298492647875</v>
      </c>
      <c r="J317" s="1">
        <f t="shared" si="32"/>
        <v>1.6609323939108909</v>
      </c>
      <c r="K317" s="6">
        <f t="shared" si="33"/>
        <v>1.4834234423318049</v>
      </c>
    </row>
    <row r="318" spans="1:11" x14ac:dyDescent="0.25">
      <c r="A318" s="5" t="s">
        <v>17</v>
      </c>
      <c r="B318" s="1">
        <v>316</v>
      </c>
      <c r="C318" s="1">
        <v>-45</v>
      </c>
      <c r="D318" s="1">
        <v>0</v>
      </c>
      <c r="E318" s="1">
        <f>23.45*SIN(RADIANS(360*(284+B318)/365))</f>
        <v>-18.423489101595852</v>
      </c>
      <c r="F318" s="1">
        <f t="shared" si="30"/>
        <v>0.40145124204017879</v>
      </c>
      <c r="G318" s="1">
        <f t="shared" si="31"/>
        <v>0.63710805491771239</v>
      </c>
      <c r="H318" s="1">
        <f t="shared" si="28"/>
        <v>0.67086510339812111</v>
      </c>
      <c r="I318" s="1">
        <f t="shared" si="29"/>
        <v>0.94874652774845158</v>
      </c>
      <c r="J318" s="1">
        <f t="shared" si="32"/>
        <v>1.6710998326690401</v>
      </c>
      <c r="K318" s="6">
        <f t="shared" si="33"/>
        <v>1.4891453975903504</v>
      </c>
    </row>
    <row r="319" spans="1:11" x14ac:dyDescent="0.25">
      <c r="A319" s="5" t="s">
        <v>17</v>
      </c>
      <c r="B319" s="1">
        <v>317</v>
      </c>
      <c r="C319" s="1">
        <v>-45</v>
      </c>
      <c r="D319" s="1">
        <v>0</v>
      </c>
      <c r="E319" s="1">
        <f>23.45*SIN(RADIANS(360*(284+B319)/365))</f>
        <v>-18.670488155702326</v>
      </c>
      <c r="F319" s="1">
        <f t="shared" si="30"/>
        <v>0.39846316204532911</v>
      </c>
      <c r="G319" s="1">
        <f t="shared" si="31"/>
        <v>0.63377937731632294</v>
      </c>
      <c r="H319" s="1">
        <f t="shared" si="28"/>
        <v>0.66989549405078941</v>
      </c>
      <c r="I319" s="1">
        <f t="shared" si="29"/>
        <v>0.94737529305925128</v>
      </c>
      <c r="J319" s="1">
        <f t="shared" si="32"/>
        <v>1.6811980575875223</v>
      </c>
      <c r="K319" s="6">
        <f t="shared" si="33"/>
        <v>1.4948029660902185</v>
      </c>
    </row>
    <row r="320" spans="1:11" x14ac:dyDescent="0.25">
      <c r="A320" s="5" t="s">
        <v>17</v>
      </c>
      <c r="B320" s="1">
        <v>318</v>
      </c>
      <c r="C320" s="1">
        <v>-45</v>
      </c>
      <c r="D320" s="1">
        <v>0</v>
      </c>
      <c r="E320" s="1">
        <f>23.45*SIN(RADIANS(360*(284+B320)/365))</f>
        <v>-18.911954741226136</v>
      </c>
      <c r="F320" s="1">
        <f t="shared" si="30"/>
        <v>0.39553485269646854</v>
      </c>
      <c r="G320" s="1">
        <f t="shared" si="31"/>
        <v>0.63051387193531805</v>
      </c>
      <c r="H320" s="1">
        <f t="shared" si="28"/>
        <v>0.6689355682663074</v>
      </c>
      <c r="I320" s="1">
        <f t="shared" si="29"/>
        <v>0.94601775299596524</v>
      </c>
      <c r="J320" s="1">
        <f t="shared" si="32"/>
        <v>1.6912177617370301</v>
      </c>
      <c r="K320" s="6">
        <f t="shared" si="33"/>
        <v>1.5003916568754152</v>
      </c>
    </row>
    <row r="321" spans="1:11" x14ac:dyDescent="0.25">
      <c r="A321" s="5" t="s">
        <v>17</v>
      </c>
      <c r="B321" s="1">
        <v>319</v>
      </c>
      <c r="C321" s="1">
        <v>-45</v>
      </c>
      <c r="D321" s="1">
        <v>0</v>
      </c>
      <c r="E321" s="1">
        <f>23.45*SIN(RADIANS(360*(284+B321)/365))</f>
        <v>-19.147817306406733</v>
      </c>
      <c r="F321" s="1">
        <f t="shared" si="30"/>
        <v>0.39266772149790818</v>
      </c>
      <c r="G321" s="1">
        <f t="shared" si="31"/>
        <v>0.62731334108896619</v>
      </c>
      <c r="H321" s="1">
        <f t="shared" si="28"/>
        <v>0.66798644998511969</v>
      </c>
      <c r="I321" s="1">
        <f t="shared" si="29"/>
        <v>0.94467549705041332</v>
      </c>
      <c r="J321" s="1">
        <f t="shared" si="32"/>
        <v>1.7011493774862729</v>
      </c>
      <c r="K321" s="6">
        <f t="shared" si="33"/>
        <v>1.5059069131393437</v>
      </c>
    </row>
    <row r="322" spans="1:11" x14ac:dyDescent="0.25">
      <c r="A322" s="5" t="s">
        <v>17</v>
      </c>
      <c r="B322" s="1">
        <v>320</v>
      </c>
      <c r="C322" s="1">
        <v>-45</v>
      </c>
      <c r="D322" s="1">
        <v>0</v>
      </c>
      <c r="E322" s="1">
        <f>23.45*SIN(RADIANS(360*(284+B322)/365))</f>
        <v>-19.378005960075672</v>
      </c>
      <c r="F322" s="1">
        <f t="shared" si="30"/>
        <v>0.38986314561369451</v>
      </c>
      <c r="G322" s="1">
        <f t="shared" si="31"/>
        <v>0.62417955175922257</v>
      </c>
      <c r="H322" s="1">
        <f t="shared" si="28"/>
        <v>0.66704924893636297</v>
      </c>
      <c r="I322" s="1">
        <f t="shared" si="29"/>
        <v>0.94335009461659136</v>
      </c>
      <c r="J322" s="1">
        <f t="shared" si="32"/>
        <v>1.7109830884023214</v>
      </c>
      <c r="K322" s="6">
        <f t="shared" si="33"/>
        <v>1.5113441187840913</v>
      </c>
    </row>
    <row r="323" spans="1:11" x14ac:dyDescent="0.25">
      <c r="A323" s="5" t="s">
        <v>17</v>
      </c>
      <c r="B323" s="1">
        <v>321</v>
      </c>
      <c r="C323" s="1">
        <v>-45</v>
      </c>
      <c r="D323" s="1">
        <v>0</v>
      </c>
      <c r="E323" s="1">
        <f>23.45*SIN(RADIANS(360*(284+B323)/365))</f>
        <v>-19.602452492367021</v>
      </c>
      <c r="F323" s="1">
        <f t="shared" si="30"/>
        <v>0.38712247115076581</v>
      </c>
      <c r="G323" s="1">
        <f t="shared" si="31"/>
        <v>0.62111423444228331</v>
      </c>
      <c r="H323" s="1">
        <f t="shared" si="28"/>
        <v>0.6661250593949537</v>
      </c>
      <c r="I323" s="1">
        <f t="shared" si="29"/>
        <v>0.9420430932329269</v>
      </c>
      <c r="J323" s="1">
        <f t="shared" si="32"/>
        <v>1.7207088429013713</v>
      </c>
      <c r="K323" s="6">
        <f t="shared" si="33"/>
        <v>1.5166986054969662</v>
      </c>
    </row>
    <row r="324" spans="1:11" x14ac:dyDescent="0.25">
      <c r="A324" s="5" t="s">
        <v>17</v>
      </c>
      <c r="B324" s="1">
        <v>322</v>
      </c>
      <c r="C324" s="1">
        <v>-45</v>
      </c>
      <c r="D324" s="1">
        <v>0</v>
      </c>
      <c r="E324" s="1">
        <f>23.45*SIN(RADIANS(360*(284+B324)/365))</f>
        <v>-19.82109039492931</v>
      </c>
      <c r="F324" s="1">
        <f t="shared" ref="F324:F367" si="34">SIN(RADIANS(E324))*SIN(RADIANS(32))+COS(RADIANS(E324))*COS(RADIANS(32))*COS(RADIANS(C324))</f>
        <v>0.38444701247389201</v>
      </c>
      <c r="G324" s="1">
        <f t="shared" ref="G324:G367" si="35">SIN(RADIANS(E324))*SIN(RADIANS(32))+COS(RADIANS(E324))*COS(RADIANS(32))*COS(RADIANS(D324))</f>
        <v>0.61811908203554622</v>
      </c>
      <c r="H324" s="1">
        <f t="shared" ref="H324:H367" si="36">COS(0)*COS(RADIANS(C324))*COS(RADIANS(E324))</f>
        <v>0.66521495896322158</v>
      </c>
      <c r="I324" s="1">
        <f t="shared" ref="I324:I367" si="37">COS(RADIANS(E324))*COS(RADIANS(D324))</f>
        <v>0.9407560168592497</v>
      </c>
      <c r="J324" s="1">
        <f t="shared" ref="J324:J367" si="38">H324/F324</f>
        <v>1.7303163696932009</v>
      </c>
      <c r="K324" s="6">
        <f t="shared" ref="K324:K367" si="39">I324/G324</f>
        <v>1.5219656603404286</v>
      </c>
    </row>
    <row r="325" spans="1:11" x14ac:dyDescent="0.25">
      <c r="A325" s="5" t="s">
        <v>17</v>
      </c>
      <c r="B325" s="1">
        <v>323</v>
      </c>
      <c r="C325" s="1">
        <v>-45</v>
      </c>
      <c r="D325" s="1">
        <v>0</v>
      </c>
      <c r="E325" s="1">
        <f>23.45*SIN(RADIANS(360*(284+B325)/365))</f>
        <v>-20.033854880633438</v>
      </c>
      <c r="F325" s="1">
        <f t="shared" si="34"/>
        <v>0.38183805155194461</v>
      </c>
      <c r="G325" s="1">
        <f t="shared" si="35"/>
        <v>0.61519574876489946</v>
      </c>
      <c r="H325" s="1">
        <f t="shared" si="36"/>
        <v>0.66432000737815811</v>
      </c>
      <c r="I325" s="1">
        <f t="shared" si="37"/>
        <v>0.93949036418998577</v>
      </c>
      <c r="J325" s="1">
        <f t="shared" si="38"/>
        <v>1.7397951950521755</v>
      </c>
      <c r="K325" s="6">
        <f t="shared" si="39"/>
        <v>1.5271405338482229</v>
      </c>
    </row>
    <row r="326" spans="1:11" x14ac:dyDescent="0.25">
      <c r="A326" s="5" t="s">
        <v>17</v>
      </c>
      <c r="B326" s="1">
        <v>324</v>
      </c>
      <c r="C326" s="1">
        <v>-45</v>
      </c>
      <c r="D326" s="1">
        <v>0</v>
      </c>
      <c r="E326" s="1">
        <f>23.45*SIN(RADIANS(360*(284+B326)/365))</f>
        <v>-20.240682902770413</v>
      </c>
      <c r="F326" s="1">
        <f t="shared" si="34"/>
        <v>0.37929683733499359</v>
      </c>
      <c r="G326" s="1">
        <f t="shared" si="35"/>
        <v>0.61234584915218848</v>
      </c>
      <c r="H326" s="1">
        <f t="shared" si="36"/>
        <v>0.66344124534528814</v>
      </c>
      <c r="I326" s="1">
        <f t="shared" si="37"/>
        <v>0.93824760700500243</v>
      </c>
      <c r="J326" s="1">
        <f t="shared" si="38"/>
        <v>1.7491346619358685</v>
      </c>
      <c r="K326" s="6">
        <f t="shared" si="39"/>
        <v>1.5322184486169619</v>
      </c>
    </row>
    <row r="327" spans="1:11" x14ac:dyDescent="0.25">
      <c r="A327" s="5" t="s">
        <v>17</v>
      </c>
      <c r="B327" s="1">
        <v>325</v>
      </c>
      <c r="C327" s="1">
        <v>-45</v>
      </c>
      <c r="D327" s="1">
        <v>0</v>
      </c>
      <c r="E327" s="1">
        <f>23.45*SIN(RADIANS(360*(284+B327)/365))</f>
        <v>-20.441513173733579</v>
      </c>
      <c r="F327" s="1">
        <f t="shared" si="34"/>
        <v>0.37682458516166834</v>
      </c>
      <c r="G327" s="1">
        <f t="shared" si="35"/>
        <v>0.60957095702263553</v>
      </c>
      <c r="H327" s="1">
        <f t="shared" si="36"/>
        <v>0.66257969340011846</v>
      </c>
      <c r="I327" s="1">
        <f t="shared" si="37"/>
        <v>0.93702918855945461</v>
      </c>
      <c r="J327" s="1">
        <f t="shared" si="38"/>
        <v>1.7583239509594448</v>
      </c>
      <c r="K327" s="6">
        <f t="shared" si="39"/>
        <v>1.5371946083787247</v>
      </c>
    </row>
    <row r="328" spans="1:11" x14ac:dyDescent="0.25">
      <c r="A328" s="5" t="s">
        <v>17</v>
      </c>
      <c r="B328" s="1">
        <v>326</v>
      </c>
      <c r="C328" s="1">
        <v>-45</v>
      </c>
      <c r="D328" s="1">
        <v>0</v>
      </c>
      <c r="E328" s="1">
        <f>23.45*SIN(RADIANS(360*(284+B328)/365))</f>
        <v>-20.636286183179408</v>
      </c>
      <c r="F328" s="1">
        <f t="shared" si="34"/>
        <v>0.37442247619617985</v>
      </c>
      <c r="G328" s="1">
        <f t="shared" si="35"/>
        <v>0.6068726045519216</v>
      </c>
      <c r="H328" s="1">
        <f t="shared" si="36"/>
        <v>0.66173635079806348</v>
      </c>
      <c r="I328" s="1">
        <f t="shared" si="37"/>
        <v>0.93583652201390144</v>
      </c>
      <c r="J328" s="1">
        <f t="shared" si="38"/>
        <v>1.7673521032197452</v>
      </c>
      <c r="K328" s="6">
        <f t="shared" si="39"/>
        <v>1.5420642075363857</v>
      </c>
    </row>
    <row r="329" spans="1:11" x14ac:dyDescent="0.25">
      <c r="A329" s="5" t="s">
        <v>17</v>
      </c>
      <c r="B329" s="1">
        <v>327</v>
      </c>
      <c r="C329" s="1">
        <v>-45</v>
      </c>
      <c r="D329" s="1">
        <v>0</v>
      </c>
      <c r="E329" s="1">
        <f>23.45*SIN(RADIANS(360*(284+B329)/365))</f>
        <v>-20.824944215661624</v>
      </c>
      <c r="F329" s="1">
        <f t="shared" si="34"/>
        <v>0.37209165689434931</v>
      </c>
      <c r="G329" s="1">
        <f t="shared" si="35"/>
        <v>0.60425228135257525</v>
      </c>
      <c r="H329" s="1">
        <f t="shared" si="36"/>
        <v>0.66091219443368954</v>
      </c>
      <c r="I329" s="1">
        <f t="shared" si="37"/>
        <v>0.93467098890588773</v>
      </c>
      <c r="J329" s="1">
        <f t="shared" si="38"/>
        <v>1.7762080449477724</v>
      </c>
      <c r="K329" s="6">
        <f t="shared" si="39"/>
        <v>1.5468224411394758</v>
      </c>
    </row>
    <row r="330" spans="1:11" x14ac:dyDescent="0.25">
      <c r="A330" s="5" t="s">
        <v>17</v>
      </c>
      <c r="B330" s="1">
        <v>328</v>
      </c>
      <c r="C330" s="1">
        <v>-45</v>
      </c>
      <c r="D330" s="1">
        <v>0</v>
      </c>
      <c r="E330" s="1">
        <f>23.45*SIN(RADIANS(360*(284+B330)/365))</f>
        <v>-21.007431367733616</v>
      </c>
      <c r="F330" s="1">
        <f t="shared" si="34"/>
        <v>0.36983323849794947</v>
      </c>
      <c r="G330" s="1">
        <f t="shared" si="35"/>
        <v>0.60171143359925039</v>
      </c>
      <c r="H330" s="1">
        <f t="shared" si="36"/>
        <v>0.6601081777900687</v>
      </c>
      <c r="I330" s="1">
        <f t="shared" si="37"/>
        <v>0.93353393766410542</v>
      </c>
      <c r="J330" s="1">
        <f t="shared" si="38"/>
        <v>1.7848806139519788</v>
      </c>
      <c r="K330" s="6">
        <f t="shared" si="39"/>
        <v>1.5514645152743669</v>
      </c>
    </row>
    <row r="331" spans="1:11" x14ac:dyDescent="0.25">
      <c r="A331" s="5" t="s">
        <v>17</v>
      </c>
      <c r="B331" s="1">
        <v>329</v>
      </c>
      <c r="C331" s="1">
        <v>-45</v>
      </c>
      <c r="D331" s="1">
        <v>0</v>
      </c>
      <c r="E331" s="1">
        <f>23.45*SIN(RADIANS(360*(284+B331)/365))</f>
        <v>-21.183693564513849</v>
      </c>
      <c r="F331" s="1">
        <f t="shared" si="34"/>
        <v>0.36764829655663511</v>
      </c>
      <c r="G331" s="1">
        <f t="shared" si="35"/>
        <v>0.59925146319242883</v>
      </c>
      <c r="H331" s="1">
        <f t="shared" si="36"/>
        <v>0.65932522991898035</v>
      </c>
      <c r="I331" s="1">
        <f t="shared" si="37"/>
        <v>0.93242668216618108</v>
      </c>
      <c r="J331" s="1">
        <f t="shared" si="38"/>
        <v>1.7933585877975455</v>
      </c>
      <c r="K331" s="6">
        <f t="shared" si="39"/>
        <v>1.5559856578385434</v>
      </c>
    </row>
    <row r="332" spans="1:11" x14ac:dyDescent="0.25">
      <c r="A332" s="5" t="s">
        <v>17</v>
      </c>
      <c r="B332" s="1">
        <v>330</v>
      </c>
      <c r="C332" s="1">
        <v>-45</v>
      </c>
      <c r="D332" s="1">
        <v>0</v>
      </c>
      <c r="E332" s="1">
        <f>23.45*SIN(RADIANS(360*(284+B332)/365))</f>
        <v>-21.353678575709367</v>
      </c>
      <c r="F332" s="1">
        <f t="shared" si="34"/>
        <v>0.3655378704767045</v>
      </c>
      <c r="G332" s="1">
        <f t="shared" si="35"/>
        <v>0.59687372696003216</v>
      </c>
      <c r="H332" s="1">
        <f t="shared" si="36"/>
        <v>0.65856425445264966</v>
      </c>
      <c r="I332" s="1">
        <f t="shared" si="37"/>
        <v>0.93135050034106304</v>
      </c>
      <c r="J332" s="1">
        <f t="shared" si="38"/>
        <v>1.8016307136489147</v>
      </c>
      <c r="K332" s="6">
        <f t="shared" si="39"/>
        <v>1.5603811296646806</v>
      </c>
    </row>
    <row r="333" spans="1:11" x14ac:dyDescent="0.25">
      <c r="A333" s="5" t="s">
        <v>17</v>
      </c>
      <c r="B333" s="1">
        <v>331</v>
      </c>
      <c r="C333" s="1">
        <v>-45</v>
      </c>
      <c r="D333" s="1">
        <v>0</v>
      </c>
      <c r="E333" s="1">
        <f>23.45*SIN(RADIANS(360*(284+B333)/365))</f>
        <v>-21.517336031092789</v>
      </c>
      <c r="F333" s="1">
        <f t="shared" si="34"/>
        <v>0.36350296309590702</v>
      </c>
      <c r="G333" s="1">
        <f t="shared" si="35"/>
        <v>0.59457953589638224</v>
      </c>
      <c r="H333" s="1">
        <f t="shared" si="36"/>
        <v>0.6578261286476611</v>
      </c>
      <c r="I333" s="1">
        <f t="shared" si="37"/>
        <v>0.93030663281691073</v>
      </c>
      <c r="J333" s="1">
        <f t="shared" si="38"/>
        <v>1.8096857396843269</v>
      </c>
      <c r="K333" s="6">
        <f t="shared" si="39"/>
        <v>1.5646462359562874</v>
      </c>
    </row>
    <row r="334" spans="1:11" x14ac:dyDescent="0.25">
      <c r="A334" s="5" t="s">
        <v>17</v>
      </c>
      <c r="B334" s="1">
        <v>332</v>
      </c>
      <c r="C334" s="1">
        <v>-45</v>
      </c>
      <c r="D334" s="1">
        <v>0</v>
      </c>
      <c r="E334" s="1">
        <f>23.45*SIN(RADIANS(360*(284+B334)/365))</f>
        <v>-21.674617435428036</v>
      </c>
      <c r="F334" s="1">
        <f t="shared" si="34"/>
        <v>0.3615445402834972</v>
      </c>
      <c r="G334" s="1">
        <f t="shared" si="35"/>
        <v>0.59237015443791785</v>
      </c>
      <c r="H334" s="1">
        <f t="shared" si="36"/>
        <v>0.65711170246163964</v>
      </c>
      <c r="I334" s="1">
        <f t="shared" si="37"/>
        <v>0.92929628161532463</v>
      </c>
      <c r="J334" s="1">
        <f t="shared" si="38"/>
        <v>1.8175124479721916</v>
      </c>
      <c r="K334" s="6">
        <f t="shared" si="39"/>
        <v>1.5687763379927637</v>
      </c>
    </row>
    <row r="335" spans="1:11" x14ac:dyDescent="0.25">
      <c r="A335" s="5" t="s">
        <v>17</v>
      </c>
      <c r="B335" s="1">
        <v>333</v>
      </c>
      <c r="C335" s="1">
        <v>-45</v>
      </c>
      <c r="D335" s="1">
        <v>0</v>
      </c>
      <c r="E335" s="1">
        <f>23.45*SIN(RADIANS(360*(284+B335)/365))</f>
        <v>-21.825476182840614</v>
      </c>
      <c r="F335" s="1">
        <f t="shared" si="34"/>
        <v>0.35966353056470923</v>
      </c>
      <c r="G335" s="1">
        <f t="shared" si="35"/>
        <v>0.59024679977503491</v>
      </c>
      <c r="H335" s="1">
        <f t="shared" si="36"/>
        <v>0.6564217976632466</v>
      </c>
      <c r="I335" s="1">
        <f t="shared" si="37"/>
        <v>0.92832060889269086</v>
      </c>
      <c r="J335" s="1">
        <f t="shared" si="38"/>
        <v>1.8250996886801283</v>
      </c>
      <c r="K335" s="6">
        <f t="shared" si="39"/>
        <v>1.5727668650579867</v>
      </c>
    </row>
    <row r="336" spans="1:11" x14ac:dyDescent="0.25">
      <c r="A336" s="5" t="s">
        <v>17</v>
      </c>
      <c r="B336" s="1">
        <v>334</v>
      </c>
      <c r="C336" s="1">
        <v>-45</v>
      </c>
      <c r="D336" s="1">
        <v>0</v>
      </c>
      <c r="E336" s="1">
        <f>23.45*SIN(RADIANS(360*(284+B336)/365))</f>
        <v>-21.969867570627862</v>
      </c>
      <c r="F336" s="1">
        <f t="shared" si="34"/>
        <v>0.35786082476882763</v>
      </c>
      <c r="G336" s="1">
        <f t="shared" si="35"/>
        <v>0.58821064119940292</v>
      </c>
      <c r="H336" s="1">
        <f t="shared" si="36"/>
        <v>0.65575720697599482</v>
      </c>
      <c r="I336" s="1">
        <f t="shared" si="37"/>
        <v>0.92738073572935265</v>
      </c>
      <c r="J336" s="1">
        <f t="shared" si="38"/>
        <v>1.8324364154685093</v>
      </c>
      <c r="K336" s="6">
        <f t="shared" si="39"/>
        <v>1.5766133265429507</v>
      </c>
    </row>
    <row r="337" spans="1:11" x14ac:dyDescent="0.25">
      <c r="A337" s="5" t="s">
        <v>18</v>
      </c>
      <c r="B337" s="1">
        <v>335</v>
      </c>
      <c r="C337" s="1">
        <v>-45</v>
      </c>
      <c r="D337" s="1">
        <v>0</v>
      </c>
      <c r="E337" s="1">
        <f>23.45*SIN(RADIANS(360*(284+B337)/365))</f>
        <v>-22.107748812505367</v>
      </c>
      <c r="F337" s="1">
        <f t="shared" si="34"/>
        <v>0.3561372757000103</v>
      </c>
      <c r="G337" s="1">
        <f t="shared" si="35"/>
        <v>0.58626279948607474</v>
      </c>
      <c r="H337" s="1">
        <f t="shared" si="36"/>
        <v>0.6551186932563452</v>
      </c>
      <c r="I337" s="1">
        <f t="shared" si="37"/>
        <v>0.92647774096726287</v>
      </c>
      <c r="J337" s="1">
        <f t="shared" si="38"/>
        <v>1.8395117219018089</v>
      </c>
      <c r="K337" s="6">
        <f t="shared" si="39"/>
        <v>1.5803113241696809</v>
      </c>
    </row>
    <row r="338" spans="1:11" x14ac:dyDescent="0.25">
      <c r="A338" s="5" t="s">
        <v>18</v>
      </c>
      <c r="B338" s="1">
        <v>336</v>
      </c>
      <c r="C338" s="1">
        <v>-45</v>
      </c>
      <c r="D338" s="1">
        <v>0</v>
      </c>
      <c r="E338" s="1">
        <f>23.45*SIN(RADIANS(360*(284+B338)/365))</f>
        <v>-22.239079051285422</v>
      </c>
      <c r="F338" s="1">
        <f t="shared" si="34"/>
        <v>0.3544936978300266</v>
      </c>
      <c r="G338" s="1">
        <f t="shared" si="35"/>
        <v>0.58440434630970339</v>
      </c>
      <c r="H338" s="1">
        <f t="shared" si="36"/>
        <v>0.65450698870650736</v>
      </c>
      <c r="I338" s="1">
        <f t="shared" si="37"/>
        <v>0.92561266009671683</v>
      </c>
      <c r="J338" s="1">
        <f t="shared" si="38"/>
        <v>1.8463148786930812</v>
      </c>
      <c r="K338" s="6">
        <f t="shared" si="39"/>
        <v>1.583856564280566</v>
      </c>
    </row>
    <row r="339" spans="1:11" x14ac:dyDescent="0.25">
      <c r="A339" s="5" t="s">
        <v>18</v>
      </c>
      <c r="B339" s="1">
        <v>337</v>
      </c>
      <c r="C339" s="1">
        <v>-45</v>
      </c>
      <c r="D339" s="1">
        <v>0</v>
      </c>
      <c r="E339" s="1">
        <f>23.45*SIN(RADIANS(360*(284+B339)/365))</f>
        <v>-22.363819370983943</v>
      </c>
      <c r="F339" s="1">
        <f t="shared" si="34"/>
        <v>0.35293086701207027</v>
      </c>
      <c r="G339" s="1">
        <f t="shared" si="35"/>
        <v>0.58263630369415886</v>
      </c>
      <c r="H339" s="1">
        <f t="shared" si="36"/>
        <v>0.65392279412233056</v>
      </c>
      <c r="I339" s="1">
        <f t="shared" si="37"/>
        <v>0.92478648419270904</v>
      </c>
      <c r="J339" s="1">
        <f t="shared" si="38"/>
        <v>1.8528353715799144</v>
      </c>
      <c r="K339" s="6">
        <f t="shared" si="39"/>
        <v>1.5872448701345494</v>
      </c>
    </row>
    <row r="340" spans="1:11" x14ac:dyDescent="0.25">
      <c r="A340" s="5" t="s">
        <v>18</v>
      </c>
      <c r="B340" s="1">
        <v>338</v>
      </c>
      <c r="C340" s="1">
        <v>-45</v>
      </c>
      <c r="D340" s="1">
        <v>0</v>
      </c>
      <c r="E340" s="1">
        <f>23.45*SIN(RADIANS(360*(284+B340)/365))</f>
        <v>-22.481932808352092</v>
      </c>
      <c r="F340" s="1">
        <f t="shared" si="34"/>
        <v>0.35144952021481768</v>
      </c>
      <c r="G340" s="1">
        <f t="shared" si="35"/>
        <v>0.58095964349484153</v>
      </c>
      <c r="H340" s="1">
        <f t="shared" si="36"/>
        <v>0.65336677817663702</v>
      </c>
      <c r="I340" s="1">
        <f t="shared" si="37"/>
        <v>0.92400015890141352</v>
      </c>
      <c r="J340" s="1">
        <f t="shared" si="38"/>
        <v>1.8590629396144216</v>
      </c>
      <c r="K340" s="6">
        <f t="shared" si="39"/>
        <v>1.5904721941492619</v>
      </c>
    </row>
    <row r="341" spans="1:11" x14ac:dyDescent="0.25">
      <c r="A341" s="5" t="s">
        <v>18</v>
      </c>
      <c r="B341" s="1">
        <v>339</v>
      </c>
      <c r="C341" s="1">
        <v>-45</v>
      </c>
      <c r="D341" s="1">
        <v>0</v>
      </c>
      <c r="E341" s="1">
        <f>23.45*SIN(RADIANS(360*(284+B341)/365))</f>
        <v>-22.593384363829291</v>
      </c>
      <c r="F341" s="1">
        <f t="shared" si="34"/>
        <v>0.35005035527591033</v>
      </c>
      <c r="G341" s="1">
        <f t="shared" si="35"/>
        <v>0.57937528691297846</v>
      </c>
      <c r="H341" s="1">
        <f t="shared" si="36"/>
        <v>0.6528395767383125</v>
      </c>
      <c r="I341" s="1">
        <f t="shared" si="37"/>
        <v>0.92325458347723244</v>
      </c>
      <c r="J341" s="1">
        <f t="shared" si="38"/>
        <v>1.8649876136355958</v>
      </c>
      <c r="K341" s="6">
        <f t="shared" si="39"/>
        <v>1.5935346300262618</v>
      </c>
    </row>
    <row r="342" spans="1:11" x14ac:dyDescent="0.25">
      <c r="A342" s="5" t="s">
        <v>18</v>
      </c>
      <c r="B342" s="1">
        <v>340</v>
      </c>
      <c r="C342" s="1">
        <v>-45</v>
      </c>
      <c r="D342" s="1">
        <v>0</v>
      </c>
      <c r="E342" s="1">
        <f>23.45*SIN(RADIANS(360*(284+B342)/365))</f>
        <v>-22.698141011914302</v>
      </c>
      <c r="F342" s="1">
        <f t="shared" si="34"/>
        <v>0.34873403067405673</v>
      </c>
      <c r="G342" s="1">
        <f t="shared" si="35"/>
        <v>0.57788410404120305</v>
      </c>
      <c r="H342" s="1">
        <f t="shared" si="36"/>
        <v>0.65234179222744382</v>
      </c>
      <c r="I342" s="1">
        <f t="shared" si="37"/>
        <v>0.9225506098708226</v>
      </c>
      <c r="J342" s="1">
        <f t="shared" si="38"/>
        <v>1.8705997546799591</v>
      </c>
      <c r="K342" s="6">
        <f t="shared" si="39"/>
        <v>1.5964284246950751</v>
      </c>
    </row>
    <row r="343" spans="1:11" x14ac:dyDescent="0.25">
      <c r="A343" s="5" t="s">
        <v>18</v>
      </c>
      <c r="B343" s="1">
        <v>341</v>
      </c>
      <c r="C343" s="1">
        <v>-45</v>
      </c>
      <c r="D343" s="1">
        <v>0</v>
      </c>
      <c r="E343" s="1">
        <f>23.45*SIN(RADIANS(360*(284+B343)/365))</f>
        <v>-22.79617171095148</v>
      </c>
      <c r="F343" s="1">
        <f t="shared" si="34"/>
        <v>0.3475011653189673</v>
      </c>
      <c r="G343" s="1">
        <f t="shared" si="35"/>
        <v>0.57648691343971858</v>
      </c>
      <c r="H343" s="1">
        <f t="shared" si="36"/>
        <v>0.65187399300675686</v>
      </c>
      <c r="I343" s="1">
        <f t="shared" si="37"/>
        <v>0.92188904186845966</v>
      </c>
      <c r="J343" s="1">
        <f t="shared" si="38"/>
        <v>1.8758900920761208</v>
      </c>
      <c r="K343" s="6">
        <f t="shared" si="39"/>
        <v>1.5991499900107597</v>
      </c>
    </row>
    <row r="344" spans="1:11" x14ac:dyDescent="0.25">
      <c r="A344" s="5" t="s">
        <v>18</v>
      </c>
      <c r="B344" s="1">
        <v>342</v>
      </c>
      <c r="C344" s="1">
        <v>-45</v>
      </c>
      <c r="D344" s="1">
        <v>0</v>
      </c>
      <c r="E344" s="1">
        <f>23.45*SIN(RADIANS(360*(284+B344)/365))</f>
        <v>-22.887447412329028</v>
      </c>
      <c r="F344" s="1">
        <f t="shared" si="34"/>
        <v>0.34635233835836104</v>
      </c>
      <c r="G344" s="1">
        <f t="shared" si="35"/>
        <v>0.57518448174236747</v>
      </c>
      <c r="H344" s="1">
        <f t="shared" si="36"/>
        <v>0.65143671280958992</v>
      </c>
      <c r="I344" s="1">
        <f t="shared" si="37"/>
        <v>0.92127063428306899</v>
      </c>
      <c r="J344" s="1">
        <f t="shared" si="38"/>
        <v>1.8808497609609514</v>
      </c>
      <c r="K344" s="6">
        <f t="shared" si="39"/>
        <v>1.6016959141392795</v>
      </c>
    </row>
    <row r="345" spans="1:11" x14ac:dyDescent="0.25">
      <c r="A345" s="5" t="s">
        <v>18</v>
      </c>
      <c r="B345" s="1">
        <v>343</v>
      </c>
      <c r="C345" s="1">
        <v>-45</v>
      </c>
      <c r="D345" s="1">
        <v>0</v>
      </c>
      <c r="E345" s="1">
        <f>23.45*SIN(RADIANS(360*(284+B345)/365))</f>
        <v>-22.971941069086746</v>
      </c>
      <c r="F345" s="1">
        <f t="shared" si="34"/>
        <v>0.34528808900130942</v>
      </c>
      <c r="G345" s="1">
        <f t="shared" si="35"/>
        <v>0.57397752329194152</v>
      </c>
      <c r="H345" s="1">
        <f t="shared" si="36"/>
        <v>0.65103045020460337</v>
      </c>
      <c r="I345" s="1">
        <f t="shared" si="37"/>
        <v>0.92069609219721193</v>
      </c>
      <c r="J345" s="1">
        <f t="shared" si="38"/>
        <v>1.8854703389497298</v>
      </c>
      <c r="K345" s="6">
        <f t="shared" si="39"/>
        <v>1.6040629725650761</v>
      </c>
    </row>
    <row r="346" spans="1:11" x14ac:dyDescent="0.25">
      <c r="A346" s="5" t="s">
        <v>18</v>
      </c>
      <c r="B346" s="1">
        <v>344</v>
      </c>
      <c r="C346" s="1">
        <v>-45</v>
      </c>
      <c r="D346" s="1">
        <v>0</v>
      </c>
      <c r="E346" s="1">
        <f>23.45*SIN(RADIANS(360*(284+B346)/365))</f>
        <v>-23.049627643930584</v>
      </c>
      <c r="F346" s="1">
        <f t="shared" si="34"/>
        <v>0.34430891635721084</v>
      </c>
      <c r="G346" s="1">
        <f t="shared" si="35"/>
        <v>0.57286669980409333</v>
      </c>
      <c r="H346" s="1">
        <f t="shared" si="36"/>
        <v>0.65065566809741071</v>
      </c>
      <c r="I346" s="1">
        <f t="shared" si="37"/>
        <v>0.92016607025828534</v>
      </c>
      <c r="J346" s="1">
        <f t="shared" si="38"/>
        <v>1.8897438816901673</v>
      </c>
      <c r="K346" s="6">
        <f t="shared" si="39"/>
        <v>1.6062481386559213</v>
      </c>
    </row>
    <row r="347" spans="1:11" x14ac:dyDescent="0.25">
      <c r="A347" s="5" t="s">
        <v>18</v>
      </c>
      <c r="B347" s="1">
        <v>345</v>
      </c>
      <c r="C347" s="1">
        <v>-45</v>
      </c>
      <c r="D347" s="1">
        <v>0</v>
      </c>
      <c r="E347" s="1">
        <f>23.45*SIN(RADIANS(360*(284+B347)/365))</f>
        <v>-23.120484116651824</v>
      </c>
      <c r="F347" s="1">
        <f t="shared" si="34"/>
        <v>0.34341527928972704</v>
      </c>
      <c r="G347" s="1">
        <f t="shared" si="35"/>
        <v>0.57185262005923443</v>
      </c>
      <c r="H347" s="1">
        <f t="shared" si="36"/>
        <v>0.65031279326929048</v>
      </c>
      <c r="I347" s="1">
        <f t="shared" si="37"/>
        <v>0.9196811720261614</v>
      </c>
      <c r="J347" s="1">
        <f t="shared" si="38"/>
        <v>1.8936629570306485</v>
      </c>
      <c r="K347" s="6">
        <f t="shared" si="39"/>
        <v>1.6082485937213993</v>
      </c>
    </row>
    <row r="348" spans="1:11" x14ac:dyDescent="0.25">
      <c r="A348" s="5" t="s">
        <v>18</v>
      </c>
      <c r="B348" s="1">
        <v>346</v>
      </c>
      <c r="C348" s="1">
        <v>-45</v>
      </c>
      <c r="D348" s="1">
        <v>0</v>
      </c>
      <c r="E348" s="1">
        <f>23.45*SIN(RADIANS(360*(284+B348)/365))</f>
        <v>-23.18448949094838</v>
      </c>
      <c r="F348" s="1">
        <f t="shared" si="34"/>
        <v>0.34260759628504839</v>
      </c>
      <c r="G348" s="1">
        <f t="shared" si="35"/>
        <v>0.5709358396218378</v>
      </c>
      <c r="H348" s="1">
        <f t="shared" si="36"/>
        <v>0.65000221595312002</v>
      </c>
      <c r="I348" s="1">
        <f t="shared" si="37"/>
        <v>0.91924194937346759</v>
      </c>
      <c r="J348" s="1">
        <f t="shared" si="38"/>
        <v>1.8972206775366427</v>
      </c>
      <c r="K348" s="6">
        <f t="shared" si="39"/>
        <v>1.610061736503233</v>
      </c>
    </row>
    <row r="349" spans="1:11" x14ac:dyDescent="0.25">
      <c r="A349" s="5" t="s">
        <v>18</v>
      </c>
      <c r="B349" s="1">
        <v>347</v>
      </c>
      <c r="C349" s="1">
        <v>-45</v>
      </c>
      <c r="D349" s="1">
        <v>0</v>
      </c>
      <c r="E349" s="1">
        <f>23.45*SIN(RADIANS(360*(284+B349)/365))</f>
        <v>-23.241624800646516</v>
      </c>
      <c r="F349" s="1">
        <f t="shared" si="34"/>
        <v>0.34188624533389422</v>
      </c>
      <c r="G349" s="1">
        <f t="shared" si="35"/>
        <v>0.57011686058659328</v>
      </c>
      <c r="H349" s="1">
        <f t="shared" si="36"/>
        <v>0.64972428944665428</v>
      </c>
      <c r="I349" s="1">
        <f t="shared" si="37"/>
        <v>0.91884890193868085</v>
      </c>
      <c r="J349" s="1">
        <f t="shared" si="38"/>
        <v>1.9004107310960057</v>
      </c>
      <c r="K349" s="6">
        <f t="shared" si="39"/>
        <v>1.6116851920381325</v>
      </c>
    </row>
    <row r="350" spans="1:11" x14ac:dyDescent="0.25">
      <c r="A350" s="5" t="s">
        <v>18</v>
      </c>
      <c r="B350" s="1">
        <v>348</v>
      </c>
      <c r="C350" s="1">
        <v>-45</v>
      </c>
      <c r="D350" s="1">
        <v>0</v>
      </c>
      <c r="E350" s="1">
        <f>23.45*SIN(RADIANS(360*(284+B350)/365))</f>
        <v>-23.291873115320865</v>
      </c>
      <c r="F350" s="1">
        <f t="shared" si="34"/>
        <v>0.34125156382670152</v>
      </c>
      <c r="G350" s="1">
        <f t="shared" si="35"/>
        <v>0.56939613135090761</v>
      </c>
      <c r="H350" s="1">
        <f t="shared" si="36"/>
        <v>0.6494793297632584</v>
      </c>
      <c r="I350" s="1">
        <f t="shared" si="37"/>
        <v>0.91850247663218776</v>
      </c>
      <c r="J350" s="1">
        <f t="shared" si="38"/>
        <v>1.9032274093638581</v>
      </c>
      <c r="K350" s="6">
        <f t="shared" si="39"/>
        <v>1.6131168198368611</v>
      </c>
    </row>
    <row r="351" spans="1:11" x14ac:dyDescent="0.25">
      <c r="A351" s="5" t="s">
        <v>18</v>
      </c>
      <c r="B351" s="1">
        <v>349</v>
      </c>
      <c r="C351" s="1">
        <v>-45</v>
      </c>
      <c r="D351" s="1">
        <v>0</v>
      </c>
      <c r="E351" s="1">
        <f>23.45*SIN(RADIANS(360*(284+B351)/365))</f>
        <v>-23.335219545311357</v>
      </c>
      <c r="F351" s="1">
        <f t="shared" si="34"/>
        <v>0.34070384846149449</v>
      </c>
      <c r="G351" s="1">
        <f t="shared" si="35"/>
        <v>0.56877404641327411</v>
      </c>
      <c r="H351" s="1">
        <f t="shared" si="36"/>
        <v>0.64926761532018185</v>
      </c>
      <c r="I351" s="1">
        <f t="shared" si="37"/>
        <v>0.91820306719543865</v>
      </c>
      <c r="J351" s="1">
        <f t="shared" si="38"/>
        <v>1.9056656338108857</v>
      </c>
      <c r="K351" s="6">
        <f t="shared" si="39"/>
        <v>1.6143547213268372</v>
      </c>
    </row>
    <row r="352" spans="1:11" x14ac:dyDescent="0.25">
      <c r="A352" s="5" t="s">
        <v>18</v>
      </c>
      <c r="B352" s="1">
        <v>350</v>
      </c>
      <c r="C352" s="1">
        <v>-45</v>
      </c>
      <c r="D352" s="1">
        <v>0</v>
      </c>
      <c r="E352" s="1">
        <f>23.45*SIN(RADIANS(360*(284+B352)/365))</f>
        <v>-23.371651246135286</v>
      </c>
      <c r="F352" s="1">
        <f t="shared" si="34"/>
        <v>0.3402433551639833</v>
      </c>
      <c r="G352" s="1">
        <f t="shared" si="35"/>
        <v>0.56825094619708605</v>
      </c>
      <c r="H352" s="1">
        <f t="shared" si="36"/>
        <v>0.64908938666445681</v>
      </c>
      <c r="I352" s="1">
        <f t="shared" si="37"/>
        <v>0.91795101381330879</v>
      </c>
      <c r="J352" s="1">
        <f t="shared" si="38"/>
        <v>1.9077209791551182</v>
      </c>
      <c r="K352" s="6">
        <f t="shared" si="39"/>
        <v>1.6153972465097075</v>
      </c>
    </row>
    <row r="353" spans="1:11" x14ac:dyDescent="0.25">
      <c r="A353" s="5" t="s">
        <v>18</v>
      </c>
      <c r="B353" s="1">
        <v>351</v>
      </c>
      <c r="C353" s="1">
        <v>-45</v>
      </c>
      <c r="D353" s="1">
        <v>0</v>
      </c>
      <c r="E353" s="1">
        <f>23.45*SIN(RADIANS(360*(284+B353)/365))</f>
        <v>-23.401157422293444</v>
      </c>
      <c r="F353" s="1">
        <f t="shared" si="34"/>
        <v>0.33987029901948473</v>
      </c>
      <c r="G353" s="1">
        <f t="shared" si="35"/>
        <v>0.56782711689951193</v>
      </c>
      <c r="H353" s="1">
        <f t="shared" si="36"/>
        <v>0.64894484623648474</v>
      </c>
      <c r="I353" s="1">
        <f t="shared" si="37"/>
        <v>0.91774660277975939</v>
      </c>
      <c r="J353" s="1">
        <f t="shared" si="38"/>
        <v>1.9093896939764095</v>
      </c>
      <c r="K353" s="6">
        <f t="shared" si="39"/>
        <v>1.6162429997899739</v>
      </c>
    </row>
    <row r="354" spans="1:11" x14ac:dyDescent="0.25">
      <c r="A354" s="5" t="s">
        <v>18</v>
      </c>
      <c r="B354" s="1">
        <v>352</v>
      </c>
      <c r="C354" s="1">
        <v>-45</v>
      </c>
      <c r="D354" s="1">
        <v>0</v>
      </c>
      <c r="E354" s="1">
        <f>23.45*SIN(RADIANS(360*(284+B354)/365))</f>
        <v>-23.423729330469037</v>
      </c>
      <c r="F354" s="1">
        <f t="shared" si="34"/>
        <v>0.33958485421631279</v>
      </c>
      <c r="G354" s="1">
        <f t="shared" si="35"/>
        <v>0.56750279036509843</v>
      </c>
      <c r="H354" s="1">
        <f t="shared" si="36"/>
        <v>0.64883415817136503</v>
      </c>
      <c r="I354" s="1">
        <f t="shared" si="37"/>
        <v>0.91759006621687433</v>
      </c>
      <c r="J354" s="1">
        <f t="shared" si="38"/>
        <v>1.9106687183347197</v>
      </c>
      <c r="K354" s="6">
        <f t="shared" si="39"/>
        <v>1.6168908449358461</v>
      </c>
    </row>
    <row r="355" spans="1:11" x14ac:dyDescent="0.25">
      <c r="A355" s="5" t="s">
        <v>18</v>
      </c>
      <c r="B355" s="1">
        <v>353</v>
      </c>
      <c r="C355" s="1">
        <v>-45</v>
      </c>
      <c r="D355" s="1">
        <v>0</v>
      </c>
      <c r="E355" s="1">
        <f>23.45*SIN(RADIANS(360*(284+B355)/365))</f>
        <v>-23.439360282118528</v>
      </c>
      <c r="F355" s="1">
        <f t="shared" si="34"/>
        <v>0.33938715400033925</v>
      </c>
      <c r="G355" s="1">
        <f t="shared" si="35"/>
        <v>0.56727814398381693</v>
      </c>
      <c r="H355" s="1">
        <f t="shared" si="36"/>
        <v>0.64875744813801273</v>
      </c>
      <c r="I355" s="1">
        <f t="shared" si="37"/>
        <v>0.91748158184733741</v>
      </c>
      <c r="J355" s="1">
        <f t="shared" si="38"/>
        <v>1.9115556982376658</v>
      </c>
      <c r="K355" s="6">
        <f t="shared" si="39"/>
        <v>1.6173399091390184</v>
      </c>
    </row>
    <row r="356" spans="1:11" x14ac:dyDescent="0.25">
      <c r="A356" s="5" t="s">
        <v>18</v>
      </c>
      <c r="B356" s="1">
        <v>354</v>
      </c>
      <c r="C356" s="1">
        <v>-45</v>
      </c>
      <c r="D356" s="1">
        <v>0</v>
      </c>
      <c r="E356" s="1">
        <f>23.45*SIN(RADIANS(360*(284+B356)/365))</f>
        <v>-23.448045645453604</v>
      </c>
      <c r="F356" s="1">
        <f t="shared" si="34"/>
        <v>0.3392772906404814</v>
      </c>
      <c r="G356" s="1">
        <f t="shared" si="35"/>
        <v>0.56715330061332347</v>
      </c>
      <c r="H356" s="1">
        <f t="shared" si="36"/>
        <v>0.64871480321609776</v>
      </c>
      <c r="I356" s="1">
        <f t="shared" si="37"/>
        <v>0.91742127282039887</v>
      </c>
      <c r="J356" s="1">
        <f t="shared" si="38"/>
        <v>1.9120489968293073</v>
      </c>
      <c r="K356" s="6">
        <f t="shared" si="39"/>
        <v>1.6175895861459206</v>
      </c>
    </row>
    <row r="357" spans="1:11" x14ac:dyDescent="0.25">
      <c r="A357" s="5" t="s">
        <v>18</v>
      </c>
      <c r="B357" s="1">
        <v>355</v>
      </c>
      <c r="C357" s="1">
        <v>-45</v>
      </c>
      <c r="D357" s="1">
        <v>0</v>
      </c>
      <c r="E357" s="1">
        <f>23.45*SIN(RADIANS(360*(284+B357)/365))</f>
        <v>-23.449782846813658</v>
      </c>
      <c r="F357" s="1">
        <f t="shared" si="34"/>
        <v>0.33925531540492787</v>
      </c>
      <c r="G357" s="1">
        <f t="shared" si="35"/>
        <v>0.56712832852525241</v>
      </c>
      <c r="H357" s="1">
        <f t="shared" si="36"/>
        <v>0.64870627181083262</v>
      </c>
      <c r="I357" s="1">
        <f t="shared" si="37"/>
        <v>0.9174092075913669</v>
      </c>
      <c r="J357" s="1">
        <f t="shared" si="38"/>
        <v>1.912147702200482</v>
      </c>
      <c r="K357" s="6">
        <f t="shared" si="39"/>
        <v>1.6176395384391693</v>
      </c>
    </row>
    <row r="358" spans="1:11" x14ac:dyDescent="0.25">
      <c r="A358" s="5" t="s">
        <v>18</v>
      </c>
      <c r="B358" s="1">
        <v>356</v>
      </c>
      <c r="C358" s="1">
        <v>-45</v>
      </c>
      <c r="D358" s="1">
        <v>0</v>
      </c>
      <c r="E358" s="1">
        <f>23.45*SIN(RADIANS(360*(284+B358)/365))</f>
        <v>-23.444571371428442</v>
      </c>
      <c r="F358" s="1">
        <f t="shared" si="34"/>
        <v>0.33932123854797369</v>
      </c>
      <c r="G358" s="1">
        <f t="shared" si="35"/>
        <v>0.567203241375419</v>
      </c>
      <c r="H358" s="1">
        <f t="shared" si="36"/>
        <v>0.64873186360562751</v>
      </c>
      <c r="I358" s="1">
        <f t="shared" si="37"/>
        <v>0.91744539985465123</v>
      </c>
      <c r="J358" s="1">
        <f t="shared" si="38"/>
        <v>1.9118516317507457</v>
      </c>
      <c r="K358" s="6">
        <f t="shared" si="39"/>
        <v>1.617489698454341</v>
      </c>
    </row>
    <row r="359" spans="1:11" x14ac:dyDescent="0.25">
      <c r="A359" s="5" t="s">
        <v>18</v>
      </c>
      <c r="B359" s="1">
        <v>357</v>
      </c>
      <c r="C359" s="1">
        <v>-45</v>
      </c>
      <c r="D359" s="1">
        <v>0</v>
      </c>
      <c r="E359" s="1">
        <f>23.45*SIN(RADIANS(360*(284+B359)/365))</f>
        <v>-23.432412763570579</v>
      </c>
      <c r="F359" s="1">
        <f t="shared" si="34"/>
        <v>0.33947502930739082</v>
      </c>
      <c r="G359" s="1">
        <f t="shared" si="35"/>
        <v>0.56737799819786505</v>
      </c>
      <c r="H359" s="1">
        <f t="shared" si="36"/>
        <v>0.64879154955261975</v>
      </c>
      <c r="I359" s="1">
        <f t="shared" si="37"/>
        <v>0.91752980853037069</v>
      </c>
      <c r="J359" s="1">
        <f t="shared" si="38"/>
        <v>1.9111613330627222</v>
      </c>
      <c r="K359" s="6">
        <f t="shared" si="39"/>
        <v>1.6171402688237395</v>
      </c>
    </row>
    <row r="360" spans="1:11" x14ac:dyDescent="0.25">
      <c r="A360" s="5" t="s">
        <v>18</v>
      </c>
      <c r="B360" s="1">
        <v>358</v>
      </c>
      <c r="C360" s="1">
        <v>-45</v>
      </c>
      <c r="D360" s="1">
        <v>0</v>
      </c>
      <c r="E360" s="1">
        <f>23.45*SIN(RADIANS(360*(284+B360)/365))</f>
        <v>-23.413310626097985</v>
      </c>
      <c r="F360" s="1">
        <f t="shared" si="34"/>
        <v>0.33971661591232011</v>
      </c>
      <c r="G360" s="1">
        <f t="shared" si="35"/>
        <v>0.56765250342272888</v>
      </c>
      <c r="H360" s="1">
        <f t="shared" si="36"/>
        <v>0.64888526190108298</v>
      </c>
      <c r="I360" s="1">
        <f t="shared" si="37"/>
        <v>0.91766233780452933</v>
      </c>
      <c r="J360" s="1">
        <f t="shared" si="38"/>
        <v>1.9100780812810123</v>
      </c>
      <c r="K360" s="6">
        <f t="shared" si="39"/>
        <v>1.6165917216455035</v>
      </c>
    </row>
    <row r="361" spans="1:11" x14ac:dyDescent="0.25">
      <c r="A361" s="5" t="s">
        <v>18</v>
      </c>
      <c r="B361" s="1">
        <v>359</v>
      </c>
      <c r="C361" s="1">
        <v>-45</v>
      </c>
      <c r="D361" s="1">
        <v>0</v>
      </c>
      <c r="E361" s="1">
        <f>23.45*SIN(RADIANS(360*(284+B361)/365))</f>
        <v>-23.387270619386246</v>
      </c>
      <c r="F361" s="1">
        <f t="shared" si="34"/>
        <v>0.34004588560172788</v>
      </c>
      <c r="G361" s="1">
        <f t="shared" si="35"/>
        <v>0.56802660691798501</v>
      </c>
      <c r="H361" s="1">
        <f t="shared" si="36"/>
        <v>0.64901289426370756</v>
      </c>
      <c r="I361" s="1">
        <f t="shared" si="37"/>
        <v>0.91784283722275062</v>
      </c>
      <c r="J361" s="1">
        <f t="shared" si="38"/>
        <v>1.9086038730192174</v>
      </c>
      <c r="K361" s="6">
        <f t="shared" si="39"/>
        <v>1.6158447967830389</v>
      </c>
    </row>
    <row r="362" spans="1:11" x14ac:dyDescent="0.25">
      <c r="A362" s="5" t="s">
        <v>18</v>
      </c>
      <c r="B362" s="1">
        <v>360</v>
      </c>
      <c r="C362" s="1">
        <v>-45</v>
      </c>
      <c r="D362" s="1">
        <v>0</v>
      </c>
      <c r="E362" s="1">
        <f>23.45*SIN(RADIANS(360*(284+B362)/365))</f>
        <v>-23.354300459651352</v>
      </c>
      <c r="F362" s="1">
        <f t="shared" si="34"/>
        <v>0.34046268465352914</v>
      </c>
      <c r="G362" s="1">
        <f t="shared" si="35"/>
        <v>0.56850010405514784</v>
      </c>
      <c r="H362" s="1">
        <f t="shared" si="36"/>
        <v>0.64917430172073853</v>
      </c>
      <c r="I362" s="1">
        <f t="shared" si="37"/>
        <v>0.91807110183755203</v>
      </c>
      <c r="J362" s="1">
        <f t="shared" si="38"/>
        <v>1.9067414168497463</v>
      </c>
      <c r="K362" s="6">
        <f t="shared" si="39"/>
        <v>1.614900499206406</v>
      </c>
    </row>
    <row r="363" spans="1:11" x14ac:dyDescent="0.25">
      <c r="A363" s="5" t="s">
        <v>18</v>
      </c>
      <c r="B363" s="1">
        <v>361</v>
      </c>
      <c r="C363" s="1">
        <v>-45</v>
      </c>
      <c r="D363" s="1">
        <v>0</v>
      </c>
      <c r="E363" s="1">
        <f>23.45*SIN(RADIANS(360*(284+B363)/365))</f>
        <v>-23.314409916663177</v>
      </c>
      <c r="F363" s="1">
        <f t="shared" si="34"/>
        <v>0.34096681842453713</v>
      </c>
      <c r="G363" s="1">
        <f t="shared" si="35"/>
        <v>0.56907273579909456</v>
      </c>
      <c r="H363" s="1">
        <f t="shared" si="36"/>
        <v>0.64936930096195278</v>
      </c>
      <c r="I363" s="1">
        <f t="shared" si="37"/>
        <v>0.91834687240912971</v>
      </c>
      <c r="J363" s="1">
        <f t="shared" si="38"/>
        <v>1.9044941204613768</v>
      </c>
      <c r="K363" s="6">
        <f t="shared" si="39"/>
        <v>1.613760095393751</v>
      </c>
    </row>
    <row r="364" spans="1:11" x14ac:dyDescent="0.25">
      <c r="A364" s="5" t="s">
        <v>18</v>
      </c>
      <c r="B364" s="1">
        <v>362</v>
      </c>
      <c r="C364" s="1">
        <v>-45</v>
      </c>
      <c r="D364" s="1">
        <v>0</v>
      </c>
      <c r="E364" s="1">
        <f>23.45*SIN(RADIANS(360*(284+B364)/365))</f>
        <v>-23.26761081085051</v>
      </c>
      <c r="F364" s="1">
        <f t="shared" si="34"/>
        <v>0.3415580514014529</v>
      </c>
      <c r="G364" s="1">
        <f t="shared" si="35"/>
        <v>0.56974418882220612</v>
      </c>
      <c r="H364" s="1">
        <f t="shared" si="36"/>
        <v>0.64959767046643957</v>
      </c>
      <c r="I364" s="1">
        <f t="shared" si="37"/>
        <v>0.91866983565960736</v>
      </c>
      <c r="J364" s="1">
        <f t="shared" si="38"/>
        <v>1.9018660745986335</v>
      </c>
      <c r="K364" s="6">
        <f t="shared" si="39"/>
        <v>1.6124251088171899</v>
      </c>
    </row>
    <row r="365" spans="1:11" x14ac:dyDescent="0.25">
      <c r="A365" s="5" t="s">
        <v>18</v>
      </c>
      <c r="B365" s="1">
        <v>363</v>
      </c>
      <c r="C365" s="1">
        <v>-45</v>
      </c>
      <c r="D365" s="1">
        <v>0</v>
      </c>
      <c r="E365" s="1">
        <f>23.45*SIN(RADIANS(360*(284+B365)/365))</f>
        <v>-23.213917009798422</v>
      </c>
      <c r="F365" s="1">
        <f t="shared" si="34"/>
        <v>0.34223610726316905</v>
      </c>
      <c r="G365" s="1">
        <f t="shared" si="35"/>
        <v>0.57051409564309052</v>
      </c>
      <c r="H365" s="1">
        <f t="shared" si="36"/>
        <v>0.64985915072014933</v>
      </c>
      <c r="I365" s="1">
        <f t="shared" si="37"/>
        <v>0.91903962458069643</v>
      </c>
      <c r="J365" s="1">
        <f t="shared" si="38"/>
        <v>1.8988620339245139</v>
      </c>
      <c r="K365" s="6">
        <f t="shared" si="39"/>
        <v>1.6108973145435497</v>
      </c>
    </row>
    <row r="366" spans="1:11" x14ac:dyDescent="0.25">
      <c r="A366" s="5" t="s">
        <v>18</v>
      </c>
      <c r="B366" s="1">
        <v>364</v>
      </c>
      <c r="C366" s="1">
        <v>-45</v>
      </c>
      <c r="D366" s="1">
        <v>0</v>
      </c>
      <c r="E366" s="1">
        <f>23.45*SIN(RADIANS(360*(284+B366)/365))</f>
        <v>-23.153344424138975</v>
      </c>
      <c r="F366" s="1">
        <f t="shared" si="34"/>
        <v>0.34300066895471326</v>
      </c>
      <c r="G366" s="1">
        <f t="shared" si="35"/>
        <v>0.57138203479019389</v>
      </c>
      <c r="H366" s="1">
        <f t="shared" si="36"/>
        <v>0.65015344447115886</v>
      </c>
      <c r="I366" s="1">
        <f t="shared" si="37"/>
        <v>0.91945581879469573</v>
      </c>
      <c r="J366" s="1">
        <f t="shared" si="38"/>
        <v>1.8954873949735629</v>
      </c>
      <c r="K366" s="6">
        <f t="shared" si="39"/>
        <v>1.6091787329860856</v>
      </c>
    </row>
    <row r="367" spans="1:11" ht="15.75" thickBot="1" x14ac:dyDescent="0.3">
      <c r="A367" s="7" t="s">
        <v>18</v>
      </c>
      <c r="B367" s="8">
        <v>365</v>
      </c>
      <c r="C367" s="8">
        <v>-45</v>
      </c>
      <c r="D367" s="8">
        <v>0</v>
      </c>
      <c r="E367" s="8">
        <f>23.45*SIN(RADIANS(360*(284+B367)/365))</f>
        <v>-23.085911002836561</v>
      </c>
      <c r="F367" s="8">
        <f t="shared" si="34"/>
        <v>0.34385137877320976</v>
      </c>
      <c r="G367" s="8">
        <f t="shared" si="35"/>
        <v>0.5723475309906576</v>
      </c>
      <c r="H367" s="8">
        <f t="shared" si="36"/>
        <v>0.65048021702259406</v>
      </c>
      <c r="I367" s="8">
        <f t="shared" si="37"/>
        <v>0.91991794496874668</v>
      </c>
      <c r="J367" s="8">
        <f t="shared" si="38"/>
        <v>1.8917481713854756</v>
      </c>
      <c r="K367" s="9">
        <f t="shared" si="39"/>
        <v>1.6072716228486053</v>
      </c>
    </row>
  </sheetData>
  <mergeCells count="4">
    <mergeCell ref="C1:D1"/>
    <mergeCell ref="F1:G1"/>
    <mergeCell ref="H1:I1"/>
    <mergeCell ref="J1:K1"/>
  </mergeCells>
  <pageMargins left="0.25" right="0.25" top="0.75" bottom="0.75" header="0.3" footer="0.3"/>
  <pageSetup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9AM</vt:lpstr>
      <vt:lpstr>12PM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</dc:creator>
  <cp:lastModifiedBy>levi</cp:lastModifiedBy>
  <cp:lastPrinted>2012-02-15T05:44:20Z</cp:lastPrinted>
  <dcterms:created xsi:type="dcterms:W3CDTF">2012-02-12T19:40:59Z</dcterms:created>
  <dcterms:modified xsi:type="dcterms:W3CDTF">2012-02-15T05:50:11Z</dcterms:modified>
</cp:coreProperties>
</file>