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 activeTab="1"/>
  </bookViews>
  <sheets>
    <sheet name=".5m" sheetId="1" r:id="rId1"/>
    <sheet name="1m" sheetId="2" r:id="rId2"/>
    <sheet name="Sheet3" sheetId="3" r:id="rId3"/>
  </sheets>
  <definedNames>
    <definedName name="_xlnm.Print_Area" localSheetId="1">'1m'!$A$1:$N$38</definedName>
  </definedNames>
  <calcPr calcId="144525"/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" i="2"/>
  <c r="C3" i="1"/>
  <c r="E3" i="2"/>
  <c r="E2" i="2" l="1"/>
  <c r="D18" i="1" l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2" i="1"/>
</calcChain>
</file>

<file path=xl/sharedStrings.xml><?xml version="1.0" encoding="utf-8"?>
<sst xmlns="http://schemas.openxmlformats.org/spreadsheetml/2006/main" count="9" uniqueCount="6">
  <si>
    <t>Zeta</t>
  </si>
  <si>
    <t>Y</t>
  </si>
  <si>
    <t>X</t>
  </si>
  <si>
    <t>u=uinf*f</t>
  </si>
  <si>
    <t>zeta</t>
  </si>
  <si>
    <t>f'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</si>
</sst>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Velocity Profile for x=.5m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'.5m'!$D$2:$D$18</c:f>
              <c:numCache>
                <c:formatCode>General</c:formatCode>
                <c:ptCount val="17"/>
                <c:pt idx="0">
                  <c:v>0</c:v>
                </c:pt>
                <c:pt idx="1">
                  <c:v>6.6500000000000004E-2</c:v>
                </c:pt>
                <c:pt idx="2">
                  <c:v>0.13250000000000001</c:v>
                </c:pt>
                <c:pt idx="3">
                  <c:v>0.19700000000000001</c:v>
                </c:pt>
                <c:pt idx="4">
                  <c:v>0.25850000000000001</c:v>
                </c:pt>
                <c:pt idx="5">
                  <c:v>0.315</c:v>
                </c:pt>
                <c:pt idx="6">
                  <c:v>0.36449999999999999</c:v>
                </c:pt>
                <c:pt idx="7">
                  <c:v>0.40600000000000003</c:v>
                </c:pt>
                <c:pt idx="8">
                  <c:v>0.438</c:v>
                </c:pt>
                <c:pt idx="9">
                  <c:v>0.46150000000000002</c:v>
                </c:pt>
                <c:pt idx="10">
                  <c:v>0.47799999999999998</c:v>
                </c:pt>
                <c:pt idx="11">
                  <c:v>0.48799999999999999</c:v>
                </c:pt>
                <c:pt idx="12">
                  <c:v>0.49399999999999999</c:v>
                </c:pt>
                <c:pt idx="13">
                  <c:v>0.497</c:v>
                </c:pt>
                <c:pt idx="14">
                  <c:v>0.4985</c:v>
                </c:pt>
                <c:pt idx="15">
                  <c:v>0.4995</c:v>
                </c:pt>
                <c:pt idx="16">
                  <c:v>0.5</c:v>
                </c:pt>
              </c:numCache>
            </c:numRef>
          </c:xVal>
          <c:yVal>
            <c:numRef>
              <c:f>'.5m'!$B$2:$B$18</c:f>
              <c:numCache>
                <c:formatCode>General</c:formatCode>
                <c:ptCount val="17"/>
                <c:pt idx="0">
                  <c:v>0</c:v>
                </c:pt>
                <c:pt idx="1">
                  <c:v>1.6000000000000001E-3</c:v>
                </c:pt>
                <c:pt idx="2">
                  <c:v>3.1974025974025998E-3</c:v>
                </c:pt>
                <c:pt idx="3">
                  <c:v>4.8727272727272699E-3</c:v>
                </c:pt>
                <c:pt idx="4">
                  <c:v>6.4363636363636402E-3</c:v>
                </c:pt>
                <c:pt idx="5">
                  <c:v>8.0000000000000002E-3</c:v>
                </c:pt>
                <c:pt idx="6">
                  <c:v>9.5636363636363592E-3</c:v>
                </c:pt>
                <c:pt idx="7">
                  <c:v>1.1127272727272699E-2</c:v>
                </c:pt>
                <c:pt idx="8">
                  <c:v>1.28025974025974E-2</c:v>
                </c:pt>
                <c:pt idx="9">
                  <c:v>1.4366233766233799E-2</c:v>
                </c:pt>
                <c:pt idx="10">
                  <c:v>1.59298701298701E-2</c:v>
                </c:pt>
                <c:pt idx="11">
                  <c:v>1.7605194805194801E-2</c:v>
                </c:pt>
                <c:pt idx="12">
                  <c:v>1.91688311688312E-2</c:v>
                </c:pt>
                <c:pt idx="13">
                  <c:v>2.0732467532467502E-2</c:v>
                </c:pt>
                <c:pt idx="14">
                  <c:v>2.2296103896103901E-2</c:v>
                </c:pt>
                <c:pt idx="15">
                  <c:v>2.3971428571428501E-2</c:v>
                </c:pt>
                <c:pt idx="16">
                  <c:v>2.55350649350649E-2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523392"/>
        <c:axId val="158672768"/>
      </c:scatterChart>
      <c:valAx>
        <c:axId val="158523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Velocity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58672768"/>
        <c:crosses val="autoZero"/>
        <c:crossBetween val="midCat"/>
      </c:valAx>
      <c:valAx>
        <c:axId val="1586727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Y-position</a:t>
                </a:r>
                <a:r>
                  <a:rPr lang="en-US" baseline="0"/>
                  <a:t> (m)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58523392"/>
        <c:crosses val="autoZero"/>
        <c:crossBetween val="midCat"/>
        <c:majorUnit val="1.0000000000000002E-3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Velocity Profile at X = 1m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Velocity</c:v>
          </c:tx>
          <c:marker>
            <c:symbol val="none"/>
          </c:marker>
          <c:xVal>
            <c:numRef>
              <c:f>'1m'!$E$2:$E$19</c:f>
              <c:numCache>
                <c:formatCode>General</c:formatCode>
                <c:ptCount val="18"/>
                <c:pt idx="0">
                  <c:v>0</c:v>
                </c:pt>
                <c:pt idx="1">
                  <c:v>6.6500000000000004E-2</c:v>
                </c:pt>
                <c:pt idx="2">
                  <c:v>0.13250000000000001</c:v>
                </c:pt>
                <c:pt idx="3">
                  <c:v>0.19700000000000001</c:v>
                </c:pt>
                <c:pt idx="4">
                  <c:v>0.25850000000000001</c:v>
                </c:pt>
                <c:pt idx="5">
                  <c:v>0.315</c:v>
                </c:pt>
                <c:pt idx="6">
                  <c:v>0.36449999999999999</c:v>
                </c:pt>
                <c:pt idx="7">
                  <c:v>0.40600000000000003</c:v>
                </c:pt>
                <c:pt idx="8">
                  <c:v>0.438</c:v>
                </c:pt>
                <c:pt idx="9">
                  <c:v>0.46150000000000002</c:v>
                </c:pt>
                <c:pt idx="10">
                  <c:v>0.47799999999999998</c:v>
                </c:pt>
                <c:pt idx="11">
                  <c:v>0.48799999999999999</c:v>
                </c:pt>
                <c:pt idx="12">
                  <c:v>0.49399999999999999</c:v>
                </c:pt>
                <c:pt idx="13">
                  <c:v>0.497</c:v>
                </c:pt>
                <c:pt idx="14">
                  <c:v>0.4985</c:v>
                </c:pt>
                <c:pt idx="15">
                  <c:v>0.4995</c:v>
                </c:pt>
                <c:pt idx="16">
                  <c:v>0.5</c:v>
                </c:pt>
                <c:pt idx="17">
                  <c:v>0.5</c:v>
                </c:pt>
              </c:numCache>
            </c:numRef>
          </c:xVal>
          <c:yVal>
            <c:numRef>
              <c:f>'1m'!$B$2:$B$19</c:f>
              <c:numCache>
                <c:formatCode>General</c:formatCode>
                <c:ptCount val="18"/>
                <c:pt idx="0">
                  <c:v>0</c:v>
                </c:pt>
                <c:pt idx="1">
                  <c:v>2.3E-3</c:v>
                </c:pt>
                <c:pt idx="2">
                  <c:v>4.4999999999999997E-3</c:v>
                </c:pt>
                <c:pt idx="3">
                  <c:v>6.7999999999999996E-3</c:v>
                </c:pt>
                <c:pt idx="4">
                  <c:v>8.9999999999999993E-3</c:v>
                </c:pt>
                <c:pt idx="5">
                  <c:v>1.1299999999999999E-2</c:v>
                </c:pt>
                <c:pt idx="6">
                  <c:v>1.35E-2</c:v>
                </c:pt>
                <c:pt idx="7">
                  <c:v>1.5800000000000002E-2</c:v>
                </c:pt>
                <c:pt idx="8">
                  <c:v>1.7999999999999999E-2</c:v>
                </c:pt>
                <c:pt idx="9">
                  <c:v>2.0299999999999999E-2</c:v>
                </c:pt>
                <c:pt idx="10">
                  <c:v>2.2599999999999999E-2</c:v>
                </c:pt>
                <c:pt idx="11">
                  <c:v>2.4799999999999999E-2</c:v>
                </c:pt>
                <c:pt idx="12">
                  <c:v>2.7099999999999999E-2</c:v>
                </c:pt>
                <c:pt idx="13">
                  <c:v>2.93E-2</c:v>
                </c:pt>
                <c:pt idx="14">
                  <c:v>3.1600000000000003E-2</c:v>
                </c:pt>
                <c:pt idx="15">
                  <c:v>3.3799999999999997E-2</c:v>
                </c:pt>
                <c:pt idx="16">
                  <c:v>3.61E-2</c:v>
                </c:pt>
                <c:pt idx="17">
                  <c:v>3.8300000000000001E-2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463744"/>
        <c:axId val="82461056"/>
      </c:scatterChart>
      <c:valAx>
        <c:axId val="8246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Velocity (m/s)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2461056"/>
        <c:crosses val="autoZero"/>
        <c:crossBetween val="midCat"/>
      </c:valAx>
      <c:valAx>
        <c:axId val="824610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Y-Position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2463744"/>
        <c:crosses val="autoZero"/>
        <c:crossBetween val="midCat"/>
        <c:majorUnit val="1.0000000000000002E-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76198</xdr:colOff>
      <xdr:row>0</xdr:row>
      <xdr:rowOff>128587</xdr:rowOff>
    </xdr:from>
    <xdr:to>
      <xdr:col>12</xdr:col>
      <xdr:colOff>504825</xdr:colOff>
      <xdr:row>33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19049</xdr:rowOff>
    </xdr:from>
    <xdr:to>
      <xdr:col>12</xdr:col>
      <xdr:colOff>552450</xdr:colOff>
      <xdr:row>33</xdr:row>
      <xdr:rowOff>161924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C3" sqref="C3"/>
    </sheetView>
  </sheetViews>
  <sheetFormatPr defaultRowHeight="15" x14ac:dyDescent="0.25"/>
  <sheetData>
    <row r="1" spans="1:4" x14ac:dyDescent="0.25">
      <c r="A1" t="s">
        <v>2</v>
      </c>
      <c r="B1" t="s">
        <v>1</v>
      </c>
      <c r="C1" t="s">
        <v>0</v>
      </c>
      <c r="D1" t="s">
        <v>3</v>
      </c>
    </row>
    <row r="2" spans="1:4" x14ac:dyDescent="0.25">
      <c r="A2">
        <v>0.5</v>
      </c>
      <c r="B2">
        <v>0</v>
      </c>
      <c r="C2">
        <f>B2*SQRT(0.5/((0.00001589)*A2))</f>
        <v>0</v>
      </c>
      <c r="D2">
        <v>0</v>
      </c>
    </row>
    <row r="3" spans="1:4" x14ac:dyDescent="0.25">
      <c r="A3">
        <v>0.5</v>
      </c>
      <c r="B3">
        <v>1.6000000000000001E-3</v>
      </c>
      <c r="C3">
        <f>B3*SQRT(0.5/((0.00001589)*A3))</f>
        <v>0.40138213070851608</v>
      </c>
      <c r="D3">
        <f>0.5*0.133</f>
        <v>6.6500000000000004E-2</v>
      </c>
    </row>
    <row r="4" spans="1:4" x14ac:dyDescent="0.25">
      <c r="A4">
        <v>0.5</v>
      </c>
      <c r="B4">
        <v>3.1974025974025998E-3</v>
      </c>
      <c r="C4">
        <f t="shared" ref="C3:C6" si="0">B4*SQRT(0.5/((0.00001589)*A4))</f>
        <v>0.80211266704899942</v>
      </c>
      <c r="D4">
        <f>0.5*0.265</f>
        <v>0.13250000000000001</v>
      </c>
    </row>
    <row r="5" spans="1:4" x14ac:dyDescent="0.25">
      <c r="A5">
        <v>0.5</v>
      </c>
      <c r="B5">
        <v>4.8727272727272699E-3</v>
      </c>
      <c r="C5">
        <f t="shared" si="0"/>
        <v>1.22239103443048</v>
      </c>
      <c r="D5">
        <f>0.5*0.394</f>
        <v>0.19700000000000001</v>
      </c>
    </row>
    <row r="6" spans="1:4" x14ac:dyDescent="0.25">
      <c r="A6">
        <v>0.5</v>
      </c>
      <c r="B6">
        <v>6.4363636363636402E-3</v>
      </c>
      <c r="C6">
        <f t="shared" si="0"/>
        <v>1.6146508439865315</v>
      </c>
      <c r="D6">
        <f>0.517*0.5</f>
        <v>0.25850000000000001</v>
      </c>
    </row>
    <row r="7" spans="1:4" x14ac:dyDescent="0.25">
      <c r="A7">
        <v>0.5</v>
      </c>
      <c r="B7">
        <v>8.0000000000000002E-3</v>
      </c>
      <c r="C7">
        <f t="shared" ref="C7:C11" si="1">B7*SQRT(0.5/((0.00001589)*A7))</f>
        <v>2.0069106535425805</v>
      </c>
      <c r="D7">
        <f>0.63*0.5</f>
        <v>0.315</v>
      </c>
    </row>
    <row r="8" spans="1:4" x14ac:dyDescent="0.25">
      <c r="A8">
        <v>0.5</v>
      </c>
      <c r="B8">
        <v>9.5636363636363592E-3</v>
      </c>
      <c r="C8">
        <f t="shared" si="1"/>
        <v>2.399170463098629</v>
      </c>
      <c r="D8">
        <f>0.729*0.5</f>
        <v>0.36449999999999999</v>
      </c>
    </row>
    <row r="9" spans="1:4" x14ac:dyDescent="0.25">
      <c r="A9">
        <v>0.5</v>
      </c>
      <c r="B9">
        <v>1.1127272727272699E-2</v>
      </c>
      <c r="C9">
        <f t="shared" si="1"/>
        <v>2.7914302726546727</v>
      </c>
      <c r="D9">
        <f>0.812*0.5</f>
        <v>0.40600000000000003</v>
      </c>
    </row>
    <row r="10" spans="1:4" x14ac:dyDescent="0.25">
      <c r="A10">
        <v>0.5</v>
      </c>
      <c r="B10">
        <v>1.28025974025974E-2</v>
      </c>
      <c r="C10">
        <f t="shared" si="1"/>
        <v>3.2117086400361612</v>
      </c>
      <c r="D10">
        <f>0.876*0.5</f>
        <v>0.438</v>
      </c>
    </row>
    <row r="11" spans="1:4" x14ac:dyDescent="0.25">
      <c r="A11">
        <v>0.5</v>
      </c>
      <c r="B11">
        <v>1.4366233766233799E-2</v>
      </c>
      <c r="C11">
        <f t="shared" si="1"/>
        <v>3.60396844959222</v>
      </c>
      <c r="D11">
        <f>0.5*0.923</f>
        <v>0.46150000000000002</v>
      </c>
    </row>
    <row r="12" spans="1:4" x14ac:dyDescent="0.25">
      <c r="A12">
        <v>0.5</v>
      </c>
      <c r="B12">
        <v>1.59298701298701E-2</v>
      </c>
      <c r="C12">
        <f t="shared" ref="C12:C15" si="2">B12*SQRT(0.5/((0.00001589)*A12))</f>
        <v>3.9962282591482539</v>
      </c>
      <c r="D12">
        <f>0.5*0.956</f>
        <v>0.47799999999999998</v>
      </c>
    </row>
    <row r="13" spans="1:4" x14ac:dyDescent="0.25">
      <c r="A13">
        <v>0.5</v>
      </c>
      <c r="B13">
        <v>1.7605194805194801E-2</v>
      </c>
      <c r="C13">
        <f t="shared" si="2"/>
        <v>4.4165066265297419</v>
      </c>
      <c r="D13">
        <f>0.5*0.976</f>
        <v>0.48799999999999999</v>
      </c>
    </row>
    <row r="14" spans="1:4" x14ac:dyDescent="0.25">
      <c r="A14">
        <v>0.5</v>
      </c>
      <c r="B14">
        <v>1.91688311688312E-2</v>
      </c>
      <c r="C14">
        <f t="shared" si="2"/>
        <v>4.8087664360858007</v>
      </c>
      <c r="D14">
        <f>0.5*0.988</f>
        <v>0.49399999999999999</v>
      </c>
    </row>
    <row r="15" spans="1:4" x14ac:dyDescent="0.25">
      <c r="A15">
        <v>0.5</v>
      </c>
      <c r="B15">
        <v>2.0732467532467502E-2</v>
      </c>
      <c r="C15">
        <f t="shared" si="2"/>
        <v>5.2010262456418355</v>
      </c>
      <c r="D15">
        <f>0.5*0.994</f>
        <v>0.497</v>
      </c>
    </row>
    <row r="16" spans="1:4" x14ac:dyDescent="0.25">
      <c r="A16">
        <v>0.5</v>
      </c>
      <c r="B16">
        <v>2.2296103896103901E-2</v>
      </c>
      <c r="C16">
        <f t="shared" ref="C16:C18" si="3">B16*SQRT(0.5/((0.00001589)*A16))</f>
        <v>5.5932860551978942</v>
      </c>
      <c r="D16">
        <f>0.5*0.997</f>
        <v>0.4985</v>
      </c>
    </row>
    <row r="17" spans="1:4" x14ac:dyDescent="0.25">
      <c r="A17">
        <v>0.5</v>
      </c>
      <c r="B17">
        <v>2.3971428571428501E-2</v>
      </c>
      <c r="C17">
        <f t="shared" si="3"/>
        <v>6.013564422579357</v>
      </c>
      <c r="D17">
        <f>0.5*0.999</f>
        <v>0.4995</v>
      </c>
    </row>
    <row r="18" spans="1:4" x14ac:dyDescent="0.25">
      <c r="A18">
        <v>0.5</v>
      </c>
      <c r="B18">
        <v>2.55350649350649E-2</v>
      </c>
      <c r="C18">
        <f t="shared" si="3"/>
        <v>6.4058242321354157</v>
      </c>
      <c r="D18">
        <f>0.5*1</f>
        <v>0.5</v>
      </c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D22" sqref="D22"/>
    </sheetView>
  </sheetViews>
  <sheetFormatPr defaultRowHeight="15" x14ac:dyDescent="0.25"/>
  <cols>
    <col min="1" max="1" width="4.140625" customWidth="1"/>
    <col min="13" max="13" width="9.140625" customWidth="1"/>
  </cols>
  <sheetData>
    <row r="1" spans="1:5" x14ac:dyDescent="0.25">
      <c r="A1" t="s">
        <v>2</v>
      </c>
      <c r="B1" t="s">
        <v>1</v>
      </c>
      <c r="C1" t="s">
        <v>4</v>
      </c>
      <c r="D1" t="s">
        <v>5</v>
      </c>
      <c r="E1" t="s">
        <v>3</v>
      </c>
    </row>
    <row r="2" spans="1:5" x14ac:dyDescent="0.25">
      <c r="A2">
        <v>1</v>
      </c>
      <c r="B2">
        <v>0</v>
      </c>
      <c r="C2">
        <f>B2*SQRT(0.5/((0.00001589)*A2))</f>
        <v>0</v>
      </c>
      <c r="D2">
        <v>0</v>
      </c>
      <c r="E2">
        <f>0.5*D2</f>
        <v>0</v>
      </c>
    </row>
    <row r="3" spans="1:5" x14ac:dyDescent="0.25">
      <c r="A3">
        <v>1</v>
      </c>
      <c r="B3">
        <v>2.3E-3</v>
      </c>
      <c r="C3">
        <f t="shared" ref="C3:C5" si="0">B3*SQRT(0.5/((0.00001589)*A3))</f>
        <v>0.40799128805220175</v>
      </c>
      <c r="D3">
        <v>0.13300000000000001</v>
      </c>
      <c r="E3">
        <f t="shared" ref="E3:E19" si="1">0.5*D3</f>
        <v>6.6500000000000004E-2</v>
      </c>
    </row>
    <row r="4" spans="1:5" x14ac:dyDescent="0.25">
      <c r="A4">
        <v>1</v>
      </c>
      <c r="B4">
        <v>4.4999999999999997E-3</v>
      </c>
      <c r="C4">
        <f t="shared" si="0"/>
        <v>0.79824382444995989</v>
      </c>
      <c r="D4">
        <v>0.26500000000000001</v>
      </c>
      <c r="E4">
        <f t="shared" si="1"/>
        <v>0.13250000000000001</v>
      </c>
    </row>
    <row r="5" spans="1:5" x14ac:dyDescent="0.25">
      <c r="A5">
        <v>1</v>
      </c>
      <c r="B5">
        <v>6.7999999999999996E-3</v>
      </c>
      <c r="C5">
        <f t="shared" si="0"/>
        <v>1.2062351125021618</v>
      </c>
      <c r="D5">
        <v>0.39400000000000002</v>
      </c>
      <c r="E5">
        <f t="shared" si="1"/>
        <v>0.19700000000000001</v>
      </c>
    </row>
    <row r="6" spans="1:5" x14ac:dyDescent="0.25">
      <c r="A6">
        <v>1</v>
      </c>
      <c r="B6">
        <v>8.9999999999999993E-3</v>
      </c>
      <c r="C6">
        <f t="shared" ref="C6:C8" si="2">B6*SQRT(0.5/((0.00001589)*A6))</f>
        <v>1.5964876488999198</v>
      </c>
      <c r="D6">
        <v>0.51700000000000002</v>
      </c>
      <c r="E6">
        <f t="shared" si="1"/>
        <v>0.25850000000000001</v>
      </c>
    </row>
    <row r="7" spans="1:5" x14ac:dyDescent="0.25">
      <c r="A7">
        <v>1</v>
      </c>
      <c r="B7">
        <v>1.1299999999999999E-2</v>
      </c>
      <c r="C7">
        <f t="shared" si="2"/>
        <v>2.0044789369521219</v>
      </c>
      <c r="D7">
        <v>0.63</v>
      </c>
      <c r="E7">
        <f t="shared" si="1"/>
        <v>0.315</v>
      </c>
    </row>
    <row r="8" spans="1:5" x14ac:dyDescent="0.25">
      <c r="A8">
        <v>1</v>
      </c>
      <c r="B8">
        <v>1.35E-2</v>
      </c>
      <c r="C8">
        <f t="shared" si="2"/>
        <v>2.3947314733498799</v>
      </c>
      <c r="D8">
        <v>0.72899999999999998</v>
      </c>
      <c r="E8">
        <f t="shared" si="1"/>
        <v>0.36449999999999999</v>
      </c>
    </row>
    <row r="9" spans="1:5" x14ac:dyDescent="0.25">
      <c r="A9">
        <v>1</v>
      </c>
      <c r="B9">
        <v>1.5800000000000002E-2</v>
      </c>
      <c r="C9">
        <f t="shared" ref="C9:C10" si="3">B9*SQRT(0.5/((0.00001589)*A9))</f>
        <v>2.802722761402082</v>
      </c>
      <c r="D9">
        <v>0.81200000000000006</v>
      </c>
      <c r="E9">
        <f t="shared" si="1"/>
        <v>0.40600000000000003</v>
      </c>
    </row>
    <row r="10" spans="1:5" x14ac:dyDescent="0.25">
      <c r="A10">
        <v>1</v>
      </c>
      <c r="B10">
        <v>1.7999999999999999E-2</v>
      </c>
      <c r="C10">
        <f t="shared" si="3"/>
        <v>3.1929752977998396</v>
      </c>
      <c r="D10">
        <v>0.876</v>
      </c>
      <c r="E10">
        <f t="shared" si="1"/>
        <v>0.438</v>
      </c>
    </row>
    <row r="11" spans="1:5" x14ac:dyDescent="0.25">
      <c r="A11">
        <v>1</v>
      </c>
      <c r="B11">
        <v>2.0299999999999999E-2</v>
      </c>
      <c r="C11">
        <f t="shared" ref="C11:C13" si="4">B11*SQRT(0.5/((0.00001589)*A11))</f>
        <v>3.6009665858520417</v>
      </c>
      <c r="D11">
        <v>0.92300000000000004</v>
      </c>
      <c r="E11">
        <f t="shared" si="1"/>
        <v>0.46150000000000002</v>
      </c>
    </row>
    <row r="12" spans="1:5" x14ac:dyDescent="0.25">
      <c r="A12">
        <v>1</v>
      </c>
      <c r="B12">
        <v>2.2599999999999999E-2</v>
      </c>
      <c r="C12">
        <f t="shared" si="4"/>
        <v>4.0089578739042437</v>
      </c>
      <c r="D12">
        <v>0.95599999999999996</v>
      </c>
      <c r="E12">
        <f t="shared" si="1"/>
        <v>0.47799999999999998</v>
      </c>
    </row>
    <row r="13" spans="1:5" x14ac:dyDescent="0.25">
      <c r="A13">
        <v>1</v>
      </c>
      <c r="B13">
        <v>2.4799999999999999E-2</v>
      </c>
      <c r="C13">
        <f t="shared" si="4"/>
        <v>4.3992104103020013</v>
      </c>
      <c r="D13">
        <v>0.97599999999999998</v>
      </c>
      <c r="E13">
        <f t="shared" si="1"/>
        <v>0.48799999999999999</v>
      </c>
    </row>
    <row r="14" spans="1:5" x14ac:dyDescent="0.25">
      <c r="A14">
        <v>1</v>
      </c>
      <c r="B14">
        <v>2.7099999999999999E-2</v>
      </c>
      <c r="C14">
        <f t="shared" ref="C14:C16" si="5">B14*SQRT(0.5/((0.00001589)*A14))</f>
        <v>4.807201698354203</v>
      </c>
      <c r="D14">
        <v>0.98799999999999999</v>
      </c>
      <c r="E14">
        <f t="shared" si="1"/>
        <v>0.49399999999999999</v>
      </c>
    </row>
    <row r="15" spans="1:5" x14ac:dyDescent="0.25">
      <c r="A15">
        <v>1</v>
      </c>
      <c r="B15">
        <v>2.93E-2</v>
      </c>
      <c r="C15">
        <f t="shared" si="5"/>
        <v>5.1974542347519614</v>
      </c>
      <c r="D15">
        <v>0.99399999999999999</v>
      </c>
      <c r="E15">
        <f t="shared" si="1"/>
        <v>0.497</v>
      </c>
    </row>
    <row r="16" spans="1:5" x14ac:dyDescent="0.25">
      <c r="A16">
        <v>1</v>
      </c>
      <c r="B16">
        <v>3.1600000000000003E-2</v>
      </c>
      <c r="C16">
        <f t="shared" si="5"/>
        <v>5.605445522804164</v>
      </c>
      <c r="D16">
        <v>0.997</v>
      </c>
      <c r="E16">
        <f t="shared" si="1"/>
        <v>0.4985</v>
      </c>
    </row>
    <row r="17" spans="1:5" x14ac:dyDescent="0.25">
      <c r="A17">
        <v>1</v>
      </c>
      <c r="B17">
        <v>3.3799999999999997E-2</v>
      </c>
      <c r="C17">
        <f t="shared" ref="C17:C19" si="6">B17*SQRT(0.5/((0.00001589)*A17))</f>
        <v>5.9956980592019216</v>
      </c>
      <c r="D17">
        <v>0.999</v>
      </c>
      <c r="E17">
        <f t="shared" si="1"/>
        <v>0.4995</v>
      </c>
    </row>
    <row r="18" spans="1:5" x14ac:dyDescent="0.25">
      <c r="A18">
        <v>1</v>
      </c>
      <c r="B18">
        <v>3.61E-2</v>
      </c>
      <c r="C18">
        <f t="shared" si="6"/>
        <v>6.4036893472541232</v>
      </c>
      <c r="D18">
        <v>1</v>
      </c>
      <c r="E18">
        <f t="shared" si="1"/>
        <v>0.5</v>
      </c>
    </row>
    <row r="19" spans="1:5" x14ac:dyDescent="0.25">
      <c r="A19">
        <v>1</v>
      </c>
      <c r="B19">
        <v>3.8300000000000001E-2</v>
      </c>
      <c r="C19">
        <f t="shared" si="6"/>
        <v>6.7939418836518817</v>
      </c>
      <c r="D19">
        <v>1</v>
      </c>
      <c r="E19">
        <f t="shared" si="1"/>
        <v>0.5</v>
      </c>
    </row>
  </sheetData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.5m</vt:lpstr>
      <vt:lpstr>1m</vt:lpstr>
      <vt:lpstr>Sheet3</vt:lpstr>
      <vt:lpstr>'1m'!Print_Area</vt:lpstr>
    </vt:vector>
  </TitlesOfParts>
  <Company>College of Engineering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levi</dc:creator>
  <cp:lastModifiedBy>Levi C. Lentz</cp:lastModifiedBy>
  <cp:lastPrinted>2011-05-03T23:14:35Z</cp:lastPrinted>
  <dcterms:created xsi:type="dcterms:W3CDTF">2011-04-30T15:55:45Z</dcterms:created>
  <dcterms:modified xsi:type="dcterms:W3CDTF">2011-05-03T23:30:37Z</dcterms:modified>
</cp:coreProperties>
</file>